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Office of Management and Enterprise Services\Documents\Calc Sheets\FY19 Calc. Sheets\00. Initial Calculation 071218\"/>
    </mc:Choice>
  </mc:AlternateContent>
  <bookViews>
    <workbookView xWindow="5715" yWindow="-15" windowWidth="22860" windowHeight="11760" tabRatio="989"/>
  </bookViews>
  <sheets>
    <sheet name="FY18 060818 vs FY19 071218" sheetId="4" r:id="rId1"/>
    <sheet name="FY18 071717 vs FY19 071218" sheetId="5" r:id="rId2"/>
  </sheets>
  <definedNames>
    <definedName name="_xlnm.Print_Area" localSheetId="0">'FY18 060818 vs FY19 071218'!$A$9:$M$567</definedName>
    <definedName name="_xlnm.Print_Area" localSheetId="1">'FY18 071717 vs FY19 071218'!$A$9:$J$570</definedName>
    <definedName name="_xlnm.Print_Titles" localSheetId="0">'FY18 060818 vs FY19 071218'!$1:$8</definedName>
    <definedName name="_xlnm.Print_Titles" localSheetId="1">'FY18 071717 vs FY19 071218'!$1:$8</definedName>
  </definedNames>
  <calcPr calcId="162913"/>
</workbook>
</file>

<file path=xl/calcChain.xml><?xml version="1.0" encoding="utf-8"?>
<calcChain xmlns="http://schemas.openxmlformats.org/spreadsheetml/2006/main">
  <c r="K553" i="4" l="1"/>
  <c r="F568" i="5" l="1"/>
  <c r="E568" i="5"/>
  <c r="H565" i="5"/>
  <c r="H564" i="5"/>
  <c r="G565" i="5"/>
  <c r="G564" i="5"/>
  <c r="H348" i="5" l="1"/>
  <c r="H347" i="5"/>
  <c r="G346" i="5"/>
  <c r="H561" i="5"/>
  <c r="H560" i="5"/>
  <c r="H559" i="5"/>
  <c r="H558" i="5"/>
  <c r="E565" i="5" l="1"/>
  <c r="G567" i="5" l="1"/>
  <c r="G566" i="5"/>
  <c r="F562" i="5"/>
  <c r="E562" i="5"/>
  <c r="A562" i="5"/>
  <c r="G561" i="5"/>
  <c r="G560" i="5"/>
  <c r="G559" i="5"/>
  <c r="G558" i="5"/>
  <c r="J552" i="5"/>
  <c r="I552" i="5"/>
  <c r="F552" i="5"/>
  <c r="E552" i="5"/>
  <c r="E570" i="5" s="1"/>
  <c r="A552" i="5"/>
  <c r="A570" i="5" s="1"/>
  <c r="G550" i="5"/>
  <c r="H550" i="5" s="1"/>
  <c r="G549" i="5"/>
  <c r="H549" i="5" s="1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G368" i="5"/>
  <c r="G367" i="5"/>
  <c r="G366" i="5"/>
  <c r="G365" i="5"/>
  <c r="G364" i="5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G348" i="5"/>
  <c r="G347" i="5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F570" i="5" l="1"/>
  <c r="G562" i="5"/>
  <c r="G568" i="5"/>
  <c r="G552" i="5"/>
  <c r="H9" i="5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A567" i="4"/>
  <c r="E567" i="4"/>
  <c r="A565" i="4"/>
  <c r="G564" i="4"/>
  <c r="F565" i="4"/>
  <c r="G560" i="4"/>
  <c r="G559" i="4"/>
  <c r="G558" i="4"/>
  <c r="G557" i="4"/>
  <c r="E565" i="4"/>
  <c r="F561" i="4"/>
  <c r="E561" i="4"/>
  <c r="A561" i="4"/>
  <c r="G570" i="5" l="1"/>
  <c r="H552" i="5"/>
  <c r="G563" i="4"/>
  <c r="G565" i="4" s="1"/>
  <c r="G56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H496" i="4" s="1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J552" i="4" l="1"/>
  <c r="I552" i="4"/>
  <c r="E552" i="4" l="1"/>
  <c r="F552" i="4" l="1"/>
  <c r="F567" i="4" s="1"/>
  <c r="A552" i="4"/>
  <c r="H9" i="4"/>
  <c r="G552" i="4" l="1"/>
  <c r="H552" i="4" l="1"/>
  <c r="G567" i="4"/>
</calcChain>
</file>

<file path=xl/sharedStrings.xml><?xml version="1.0" encoding="utf-8"?>
<sst xmlns="http://schemas.openxmlformats.org/spreadsheetml/2006/main" count="7453" uniqueCount="941">
  <si>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</si>
  <si>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</si>
  <si>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</si>
  <si>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</si>
  <si>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</si>
  <si>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</si>
  <si>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</si>
  <si>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</si>
  <si>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</si>
  <si>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</si>
  <si>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</si>
  <si>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</si>
  <si>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</si>
  <si>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</si>
  <si>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</si>
  <si>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</si>
  <si>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</si>
  <si>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</si>
  <si>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</si>
  <si>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</si>
  <si>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</si>
  <si>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</si>
  <si>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</si>
  <si>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</si>
  <si>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</si>
  <si>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</si>
  <si>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</si>
  <si>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</si>
  <si>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</si>
  <si>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</si>
  <si>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</si>
  <si>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</si>
  <si>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</si>
  <si>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</si>
  <si>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</si>
  <si>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</si>
  <si>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</si>
  <si>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</si>
  <si>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</si>
  <si>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</si>
  <si>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</si>
  <si>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</si>
  <si>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</si>
  <si>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</si>
  <si>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</si>
  <si>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</si>
  <si>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</si>
  <si>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</si>
  <si>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</si>
  <si>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</si>
  <si>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</si>
  <si>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</si>
  <si>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</si>
  <si>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</si>
  <si>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</si>
  <si>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</si>
  <si>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</si>
  <si>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</si>
  <si>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</si>
  <si>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</si>
  <si>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</si>
  <si>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</si>
  <si>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</si>
  <si>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</si>
  <si>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</si>
  <si>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</si>
  <si>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</si>
  <si>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</si>
  <si>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</si>
  <si>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</si>
  <si>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</si>
  <si>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</si>
  <si>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</si>
  <si>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</si>
  <si>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</si>
  <si>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</si>
  <si>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</si>
  <si>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</si>
  <si>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</si>
  <si>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</si>
  <si>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</si>
  <si>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</si>
  <si>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</si>
  <si>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</si>
  <si>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</si>
  <si>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</si>
  <si>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</si>
  <si>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</si>
  <si>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</si>
  <si>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</si>
  <si>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</si>
  <si>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</si>
  <si>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</si>
  <si>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</si>
  <si>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</si>
  <si>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</si>
  <si>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</si>
  <si>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</si>
  <si>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</si>
  <si>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</si>
  <si>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</si>
  <si>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</si>
  <si>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</si>
  <si>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</si>
  <si>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</si>
  <si>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</si>
  <si>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</si>
  <si>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</si>
  <si>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</si>
  <si>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</si>
  <si>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</si>
  <si>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</si>
  <si>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</si>
  <si>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</si>
  <si>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</si>
  <si>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</si>
  <si>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</si>
  <si>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</si>
  <si>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</si>
  <si>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</si>
  <si>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</si>
  <si>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</si>
  <si>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</si>
  <si>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</si>
  <si>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</si>
  <si>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</si>
  <si>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</si>
  <si>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</si>
  <si>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</si>
  <si>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</si>
  <si>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</si>
  <si>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</si>
  <si>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</si>
  <si>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</si>
  <si>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</si>
  <si>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</si>
  <si>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</si>
  <si>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</si>
  <si>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</si>
  <si>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</si>
  <si>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</si>
  <si>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</si>
  <si>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</si>
  <si>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</si>
  <si>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</si>
  <si>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</si>
  <si>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</si>
  <si>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</si>
  <si>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</si>
  <si>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</si>
  <si>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</si>
  <si>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</si>
  <si>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</si>
  <si>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</si>
  <si>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</si>
  <si>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</si>
  <si>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</si>
  <si>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</si>
  <si>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</si>
  <si>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</si>
  <si>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</si>
  <si>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</si>
  <si>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</si>
  <si>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</si>
  <si>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</si>
  <si>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</si>
  <si>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</si>
  <si>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</si>
  <si>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</si>
  <si>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</si>
  <si>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</si>
  <si>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</si>
  <si>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</si>
  <si>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</si>
  <si>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</si>
  <si>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</si>
  <si>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</si>
  <si>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</si>
  <si>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</si>
  <si>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</si>
  <si>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</si>
  <si>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</si>
  <si>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</si>
  <si>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</si>
  <si>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</si>
  <si>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</si>
  <si>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</si>
  <si>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</si>
  <si>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</si>
  <si>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</si>
  <si>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</si>
  <si>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</si>
  <si>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</si>
  <si>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</si>
  <si>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</si>
  <si>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</si>
  <si>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</si>
  <si>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</si>
  <si>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</si>
  <si>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</si>
  <si>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</si>
  <si>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</si>
  <si>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</si>
  <si>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</si>
  <si>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</si>
  <si>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</si>
  <si>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</si>
  <si>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</si>
  <si>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</si>
  <si>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</si>
  <si>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</si>
  <si>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</si>
  <si>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</si>
  <si>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</si>
  <si>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</si>
  <si>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</si>
  <si>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</si>
  <si>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</si>
  <si>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</si>
  <si>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</si>
  <si>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</si>
  <si>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</si>
  <si>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</si>
  <si>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</si>
  <si>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</si>
  <si>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</si>
  <si>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</si>
  <si>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</si>
  <si>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</si>
  <si>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</si>
  <si>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</si>
  <si>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</si>
  <si>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</si>
  <si>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</si>
  <si>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</si>
  <si>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</si>
  <si>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</si>
  <si>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</si>
  <si>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</si>
  <si>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</si>
  <si>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</si>
  <si>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</si>
  <si>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</si>
  <si>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</si>
  <si>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</si>
  <si>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</si>
  <si>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</si>
  <si>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</si>
  <si>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</si>
  <si>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</si>
  <si>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</si>
  <si>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</si>
  <si>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</si>
  <si>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</si>
  <si>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</si>
  <si>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</si>
  <si>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</si>
  <si>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</si>
  <si>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</si>
  <si>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</si>
  <si>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</si>
  <si>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</si>
  <si>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</si>
  <si>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</si>
  <si>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</si>
  <si>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</si>
  <si>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</si>
  <si>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</si>
  <si>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</si>
  <si>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</si>
  <si>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</si>
  <si>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</si>
  <si>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</si>
  <si>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</si>
  <si>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</si>
  <si>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</si>
  <si>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</si>
  <si>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</si>
  <si>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</si>
  <si>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</si>
  <si>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</si>
  <si>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</si>
  <si>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</si>
  <si>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</si>
  <si>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</si>
  <si>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</si>
  <si>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</si>
  <si>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</si>
  <si>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</si>
  <si>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</si>
  <si>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</si>
  <si>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</si>
  <si>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</si>
  <si>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</si>
  <si>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</si>
  <si>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</si>
  <si>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</si>
  <si>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</si>
  <si>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</si>
  <si>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</si>
  <si>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</si>
  <si>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</si>
  <si>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</si>
  <si>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</si>
  <si>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</si>
  <si>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</si>
  <si>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</si>
  <si>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</si>
  <si>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</si>
  <si>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</si>
  <si>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</si>
  <si>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</si>
  <si>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</si>
  <si>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</si>
  <si>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</si>
  <si>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</si>
  <si>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</si>
  <si>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</si>
  <si>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</si>
  <si>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</si>
  <si>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</si>
  <si>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</si>
  <si>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</si>
  <si>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</si>
  <si>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</si>
  <si>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</si>
  <si>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</si>
  <si>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</si>
  <si>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</si>
  <si>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</si>
  <si>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</si>
  <si>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</si>
  <si>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</si>
  <si>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</si>
  <si>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</si>
  <si>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</si>
  <si>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</si>
  <si>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</si>
  <si>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</si>
  <si>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</si>
  <si>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</si>
  <si>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</si>
  <si>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</si>
  <si>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</si>
  <si>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</si>
  <si>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</si>
  <si>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</si>
  <si>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</si>
  <si>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</si>
  <si>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</si>
  <si>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</si>
  <si>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</si>
  <si>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</si>
  <si>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</si>
  <si>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</si>
  <si>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</si>
  <si>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</si>
  <si>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</si>
  <si>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</si>
  <si>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</si>
  <si>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</si>
  <si>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</si>
  <si>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</si>
  <si>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</si>
  <si>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</si>
  <si>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</si>
  <si>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</si>
  <si>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</si>
  <si>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</si>
  <si>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</si>
  <si>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</si>
  <si>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</si>
  <si>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</si>
  <si>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</si>
  <si>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</si>
  <si>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</si>
  <si>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</si>
  <si>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</si>
  <si>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</si>
  <si>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</si>
  <si>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</si>
  <si>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</si>
  <si>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</si>
  <si>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</si>
  <si>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</si>
  <si>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</si>
  <si>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</si>
  <si>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</si>
  <si>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</si>
  <si>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</si>
  <si>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</si>
  <si>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</si>
  <si>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</si>
  <si>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</si>
  <si>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</si>
  <si>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</si>
  <si>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</si>
  <si>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</si>
  <si>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</si>
  <si>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</si>
  <si>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</si>
  <si>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</si>
  <si>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</si>
  <si>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</si>
  <si>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</si>
  <si>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</si>
  <si>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</si>
  <si>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</si>
  <si>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</si>
  <si>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</si>
  <si>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</si>
  <si>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</si>
  <si>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</si>
  <si>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</si>
  <si>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</si>
  <si>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</si>
  <si>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</si>
  <si>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</si>
  <si>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</si>
  <si>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</si>
  <si>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</si>
  <si>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</si>
  <si>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</si>
  <si>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</si>
  <si>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</si>
  <si>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</si>
  <si>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</si>
  <si>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</si>
  <si>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</si>
  <si>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</si>
  <si>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</si>
  <si>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</si>
  <si>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</si>
  <si>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</si>
  <si>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</si>
  <si>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</si>
  <si>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</si>
  <si>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</si>
  <si>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</si>
  <si>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</si>
  <si>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</si>
  <si>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</si>
  <si>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</si>
  <si>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</si>
  <si>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</si>
  <si>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</si>
  <si>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</si>
  <si>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</si>
  <si>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</si>
  <si>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</si>
  <si>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</si>
  <si>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</si>
  <si>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</si>
  <si>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</si>
  <si>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</si>
  <si>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</si>
  <si>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</si>
  <si>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</si>
  <si>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</si>
  <si>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</si>
  <si>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</si>
  <si>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</si>
  <si>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</si>
  <si>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</si>
  <si>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</si>
  <si>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</si>
  <si>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</si>
  <si>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</si>
  <si>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</si>
  <si>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</si>
  <si>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</si>
  <si>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</si>
  <si>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</si>
  <si>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</si>
  <si>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</si>
  <si>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</si>
  <si>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</si>
  <si>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</si>
  <si>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</si>
  <si>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</si>
  <si>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</si>
  <si>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</si>
  <si>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</si>
  <si>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</si>
  <si>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</si>
  <si>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</si>
  <si>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</si>
  <si>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</si>
  <si>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</si>
  <si>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</si>
  <si>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</si>
  <si>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</si>
  <si>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</si>
  <si>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</si>
  <si>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</si>
  <si>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</si>
  <si>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</si>
  <si>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</si>
  <si>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</si>
  <si>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</si>
  <si>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</si>
  <si>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</si>
  <si>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</si>
  <si>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</si>
  <si>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</si>
  <si>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</si>
  <si>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</si>
  <si>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</si>
  <si>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</si>
  <si>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</si>
  <si>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</si>
  <si>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</si>
  <si>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</si>
  <si>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</si>
  <si>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</si>
  <si>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</si>
  <si>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</si>
  <si>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</si>
  <si>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</si>
  <si>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</si>
  <si>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</si>
  <si>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</si>
  <si>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</si>
  <si>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</si>
  <si>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</si>
  <si>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</si>
  <si>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</si>
  <si>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</si>
  <si>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</si>
  <si>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</si>
  <si>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</si>
  <si>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</si>
  <si>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</si>
  <si>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</si>
  <si>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</si>
  <si>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</si>
  <si>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</si>
  <si>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</si>
  <si>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</si>
  <si>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</si>
  <si>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</si>
  <si>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</si>
  <si>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</si>
  <si>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</si>
  <si>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</si>
  <si>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</si>
  <si>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</si>
  <si>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</si>
  <si>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</si>
  <si>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</si>
  <si>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</si>
  <si>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</si>
  <si>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</si>
  <si>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</si>
  <si>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</si>
  <si>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</si>
  <si>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</si>
  <si>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</si>
  <si>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</si>
  <si>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</si>
  <si>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</si>
  <si>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</si>
  <si>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</si>
  <si>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</si>
  <si>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</si>
  <si>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</si>
  <si>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</si>
  <si>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</si>
  <si>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</si>
  <si>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</si>
  <si>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</si>
  <si>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</si>
  <si>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</si>
  <si>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</si>
  <si>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</si>
  <si>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</si>
  <si>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</si>
  <si>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</si>
  <si>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</si>
  <si>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</si>
  <si>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</si>
  <si>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</si>
  <si>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</si>
  <si>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</si>
  <si>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</si>
  <si>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</si>
  <si>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</si>
  <si>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</si>
  <si>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</si>
  <si>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</si>
  <si>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</si>
  <si>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</si>
  <si>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</si>
  <si>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</si>
  <si>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</si>
  <si>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</si>
  <si>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</si>
  <si>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</si>
  <si>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</si>
  <si>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</si>
  <si>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</si>
  <si>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</si>
  <si>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</si>
  <si>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</si>
  <si>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</si>
  <si>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</si>
  <si>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</si>
  <si>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</si>
  <si>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</si>
  <si>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</si>
  <si>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</si>
  <si>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</si>
  <si>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</si>
  <si>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</si>
  <si>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</si>
  <si>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</si>
  <si>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</si>
  <si>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</si>
  <si>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</si>
  <si>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</si>
  <si>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</si>
  <si>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</si>
  <si>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</si>
  <si>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</si>
  <si>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</si>
  <si>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</si>
  <si>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</si>
  <si>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</si>
  <si>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</si>
  <si>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</si>
  <si>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</si>
  <si>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</si>
  <si>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</si>
  <si>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</si>
  <si>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</si>
  <si>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</si>
  <si>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</si>
  <si>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</si>
  <si>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</si>
  <si>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</si>
  <si>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</si>
  <si>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</si>
  <si>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</si>
  <si>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</si>
  <si>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</si>
  <si>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</si>
  <si>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</si>
  <si>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</si>
  <si>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</si>
  <si>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</si>
  <si>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</si>
  <si>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</si>
  <si>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</si>
  <si>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</si>
  <si>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</si>
  <si>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</si>
  <si>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</si>
  <si>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</si>
  <si>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</si>
  <si>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</si>
  <si>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</si>
  <si>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</si>
  <si>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</si>
  <si>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</si>
  <si>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</si>
  <si>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</si>
  <si>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</si>
  <si>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</si>
  <si>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</si>
  <si>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</si>
  <si>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</si>
  <si>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</si>
  <si>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</si>
  <si>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</si>
  <si>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</si>
  <si>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</si>
  <si>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</si>
  <si>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</si>
  <si>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</si>
  <si>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</si>
  <si>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</si>
  <si>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</si>
  <si>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</si>
  <si>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</si>
  <si>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</si>
  <si>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</si>
  <si>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</si>
  <si>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</si>
  <si>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</si>
  <si>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</si>
  <si>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</si>
  <si>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</si>
  <si>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</si>
  <si>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</si>
  <si>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</si>
  <si>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</si>
  <si>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</si>
  <si>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</si>
  <si>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</si>
  <si>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</si>
  <si>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</si>
  <si>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</si>
  <si>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</si>
  <si>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</si>
  <si>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</si>
  <si>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</si>
  <si>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</si>
  <si>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</si>
  <si>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</si>
  <si>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</si>
  <si>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</si>
  <si>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</si>
  <si>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</si>
  <si>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</si>
  <si>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</si>
  <si>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</si>
  <si>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</si>
  <si>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</si>
  <si>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</si>
  <si>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</si>
  <si>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</si>
  <si>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</si>
  <si>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</si>
  <si>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</si>
  <si>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</si>
  <si>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</si>
  <si>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</si>
  <si>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</si>
  <si>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</si>
  <si>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</si>
  <si>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</si>
  <si>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</si>
  <si>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</si>
  <si>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</si>
  <si>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</si>
  <si>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</si>
  <si>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</si>
  <si>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</si>
  <si>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</si>
  <si>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</si>
  <si>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</si>
  <si>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</si>
  <si>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</si>
  <si>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</si>
  <si>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</si>
  <si>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</si>
  <si>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</si>
  <si>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</si>
  <si>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</si>
  <si>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</si>
  <si>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</si>
  <si>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</si>
  <si>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</si>
  <si>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</si>
  <si>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</si>
  <si>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</si>
  <si>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</si>
  <si>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</si>
  <si>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</si>
  <si>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</si>
  <si>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</si>
  <si>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</si>
  <si>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</si>
  <si>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</si>
  <si>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</si>
  <si>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</si>
  <si>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</si>
  <si>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</si>
  <si>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</si>
  <si>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</si>
  <si>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</si>
  <si>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</si>
  <si>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</si>
  <si>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</si>
  <si>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</si>
  <si>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</si>
  <si>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</si>
  <si>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</si>
  <si>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</si>
  <si>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</si>
  <si>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</si>
  <si>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</si>
  <si>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</si>
  <si>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</si>
  <si>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</si>
  <si>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</si>
  <si>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</si>
  <si>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</si>
  <si>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</si>
  <si>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</si>
  <si>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</si>
  <si>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</si>
  <si>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</si>
  <si>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</si>
  <si>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</si>
  <si>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</si>
  <si>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</si>
  <si>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</si>
  <si>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</si>
  <si>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</si>
  <si>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</si>
  <si>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</si>
  <si>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</si>
  <si>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</si>
  <si>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</si>
  <si>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</si>
  <si>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</si>
  <si>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</si>
  <si>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</si>
  <si>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</si>
  <si>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</si>
  <si>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</si>
  <si>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</si>
  <si>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</si>
  <si>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</si>
  <si>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</si>
  <si>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</si>
  <si>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</si>
  <si>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</si>
  <si>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</si>
  <si>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</si>
  <si>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</si>
  <si>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</si>
  <si>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</si>
  <si>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</si>
  <si>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</si>
  <si>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</si>
  <si>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</si>
  <si>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</si>
  <si>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</si>
  <si>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</si>
  <si>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</si>
  <si>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</si>
  <si>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</si>
  <si>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</si>
  <si>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</si>
  <si>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</si>
  <si>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</si>
  <si>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</si>
  <si>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</si>
  <si>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</si>
  <si>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</si>
  <si>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</si>
  <si>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</si>
  <si>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</si>
  <si>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</si>
  <si>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</si>
  <si>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</si>
  <si>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</si>
  <si>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</si>
  <si>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</si>
  <si>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</si>
  <si>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</si>
  <si>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</si>
  <si>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</si>
  <si>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</si>
  <si>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</si>
  <si>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</si>
  <si>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</si>
  <si>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</si>
  <si>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</si>
  <si>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</si>
  <si>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</si>
  <si>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</si>
  <si>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</si>
  <si>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</si>
  <si>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</si>
  <si>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</si>
  <si>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</si>
  <si>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</si>
  <si>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</si>
  <si>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</si>
  <si>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</si>
  <si>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</si>
  <si>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</si>
  <si>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</si>
  <si>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</si>
  <si>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</si>
  <si>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</si>
  <si>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</si>
  <si>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</si>
  <si>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</si>
  <si>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</si>
  <si>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</si>
  <si>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</si>
  <si>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</si>
  <si>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</si>
  <si>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</si>
  <si>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</si>
  <si>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</si>
  <si>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</si>
  <si>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</si>
  <si>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</si>
  <si>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(Col. 3 ÷ Col. 1)</t>
  </si>
  <si>
    <t>Growth/Loss</t>
  </si>
  <si>
    <t>Percentage</t>
  </si>
  <si>
    <t>Midyear Allocation</t>
  </si>
  <si>
    <t>06/08/18</t>
  </si>
  <si>
    <t>Total $3,032.20</t>
  </si>
  <si>
    <t>Salary* $72.96</t>
  </si>
  <si>
    <t>Total Final</t>
  </si>
  <si>
    <t>FY2019</t>
  </si>
  <si>
    <t>Allocation</t>
  </si>
  <si>
    <t>07/12/18</t>
  </si>
  <si>
    <t>Found. $1,750.00</t>
  </si>
  <si>
    <t>Salary* $83.49</t>
  </si>
  <si>
    <t>Total $3,419.80</t>
  </si>
  <si>
    <t>Salary* $10.53</t>
  </si>
  <si>
    <t>Found. $177.00</t>
  </si>
  <si>
    <t>J002</t>
  </si>
  <si>
    <t xml:space="preserve">ACADEMY OF SEMINOLE </t>
  </si>
  <si>
    <t>J003</t>
  </si>
  <si>
    <t xml:space="preserve">LE MONDE INTERNATIONAL </t>
  </si>
  <si>
    <t>WADM</t>
  </si>
  <si>
    <t>ADM</t>
  </si>
  <si>
    <t/>
  </si>
  <si>
    <t>High</t>
  </si>
  <si>
    <t>Year</t>
  </si>
  <si>
    <t>Raw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</si>
  <si>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</si>
  <si>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</si>
  <si>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</si>
  <si>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</si>
  <si>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The Below Statewide Virtual Charter Schools and "New" FY2019 Charter Schools are based on projected August 1, counts</t>
  </si>
  <si>
    <t>GRAND TOTALS</t>
  </si>
  <si>
    <t>2016 WADM dropped off</t>
  </si>
  <si>
    <t>the FY2019 formula</t>
  </si>
  <si>
    <t>Districts impacted (+/-)</t>
  </si>
  <si>
    <t>Tentative Initial</t>
  </si>
  <si>
    <t>07/17/2017</t>
  </si>
  <si>
    <t>Found. $1,583.00</t>
  </si>
  <si>
    <t>Salary* $72.97</t>
  </si>
  <si>
    <t>Total $3,042.40</t>
  </si>
  <si>
    <t>EPIC BLENDED CHARTER SCHOOL</t>
  </si>
  <si>
    <t>Found. $167.00</t>
  </si>
  <si>
    <t>Salary* $10.52</t>
  </si>
  <si>
    <t>Total $377.40</t>
  </si>
  <si>
    <t>** The Initial 150% and 300% formula penalties will be assessed prior to the August payment</t>
  </si>
  <si>
    <r>
      <t xml:space="preserve">Allocation </t>
    </r>
    <r>
      <rPr>
        <b/>
        <sz val="10"/>
        <color theme="1"/>
        <rFont val="Calibri"/>
        <family val="2"/>
        <scheme val="minor"/>
      </rPr>
      <t>**</t>
    </r>
  </si>
  <si>
    <t>2 New in FY18 Initial and 2 New in FY19 Initial</t>
  </si>
  <si>
    <t>Total   $387.60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</si>
</sst>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90"/>
    </xf>
    <xf numFmtId="0" fontId="4" fillId="0" borderId="0" xfId="0" applyFont="1" applyFill="1" applyBorder="1" applyAlignment="1">
      <alignment textRotation="90"/>
    </xf>
    <xf numFmtId="4" fontId="3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textRotation="90"/>
    </xf>
    <xf numFmtId="4" fontId="4" fillId="0" borderId="5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2" fontId="4" fillId="2" borderId="1" xfId="0" applyNumberFormat="1" applyFont="1" applyFill="1" applyBorder="1"/>
    <xf numFmtId="42" fontId="4" fillId="2" borderId="0" xfId="0" applyNumberFormat="1" applyFont="1" applyFill="1" applyBorder="1"/>
    <xf numFmtId="42" fontId="4" fillId="5" borderId="12" xfId="0" applyNumberFormat="1" applyFont="1" applyFill="1" applyBorder="1"/>
    <xf numFmtId="42" fontId="4" fillId="0" borderId="7" xfId="0" applyNumberFormat="1" applyFont="1" applyBorder="1"/>
    <xf numFmtId="10" fontId="4" fillId="0" borderId="6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2" fontId="4" fillId="0" borderId="15" xfId="0" applyNumberFormat="1" applyFont="1" applyBorder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10" fontId="4" fillId="0" borderId="7" xfId="0" applyNumberFormat="1" applyFont="1" applyBorder="1"/>
    <xf numFmtId="42" fontId="4" fillId="0" borderId="6" xfId="0" applyNumberFormat="1" applyFont="1" applyBorder="1" applyAlignment="1">
      <alignment horizontal="center"/>
    </xf>
    <xf numFmtId="42" fontId="4" fillId="0" borderId="8" xfId="0" applyNumberFormat="1" applyFont="1" applyBorder="1" applyAlignment="1">
      <alignment horizontal="center"/>
    </xf>
    <xf numFmtId="0" fontId="4" fillId="2" borderId="2" xfId="3" applyFont="1" applyFill="1" applyBorder="1"/>
    <xf numFmtId="0" fontId="4" fillId="2" borderId="3" xfId="3" applyFont="1" applyFill="1" applyBorder="1"/>
    <xf numFmtId="42" fontId="4" fillId="2" borderId="3" xfId="0" applyNumberFormat="1" applyFont="1" applyFill="1" applyBorder="1"/>
    <xf numFmtId="10" fontId="4" fillId="2" borderId="4" xfId="0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42" fontId="4" fillId="2" borderId="7" xfId="0" applyNumberFormat="1" applyFont="1" applyFill="1" applyBorder="1"/>
    <xf numFmtId="10" fontId="4" fillId="2" borderId="8" xfId="0" applyNumberFormat="1" applyFont="1" applyFill="1" applyBorder="1"/>
    <xf numFmtId="42" fontId="4" fillId="3" borderId="1" xfId="0" applyNumberFormat="1" applyFont="1" applyFill="1" applyBorder="1"/>
    <xf numFmtId="42" fontId="4" fillId="3" borderId="0" xfId="0" applyNumberFormat="1" applyFont="1" applyFill="1" applyBorder="1"/>
    <xf numFmtId="42" fontId="9" fillId="3" borderId="10" xfId="0" applyNumberFormat="1" applyFont="1" applyFill="1" applyBorder="1"/>
    <xf numFmtId="42" fontId="4" fillId="3" borderId="14" xfId="0" applyNumberFormat="1" applyFont="1" applyFill="1" applyBorder="1"/>
    <xf numFmtId="10" fontId="4" fillId="3" borderId="4" xfId="0" applyNumberFormat="1" applyFont="1" applyFill="1" applyBorder="1"/>
    <xf numFmtId="42" fontId="9" fillId="3" borderId="12" xfId="0" applyNumberFormat="1" applyFont="1" applyFill="1" applyBorder="1"/>
    <xf numFmtId="42" fontId="4" fillId="3" borderId="15" xfId="0" applyNumberFormat="1" applyFont="1" applyFill="1" applyBorder="1"/>
    <xf numFmtId="10" fontId="4" fillId="3" borderId="8" xfId="0" applyNumberFormat="1" applyFont="1" applyFill="1" applyBorder="1"/>
    <xf numFmtId="10" fontId="4" fillId="2" borderId="2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42" fontId="4" fillId="3" borderId="2" xfId="0" applyNumberFormat="1" applyFont="1" applyFill="1" applyBorder="1" applyAlignment="1">
      <alignment horizontal="center"/>
    </xf>
    <xf numFmtId="42" fontId="4" fillId="3" borderId="4" xfId="0" applyNumberFormat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/>
    </xf>
    <xf numFmtId="42" fontId="4" fillId="3" borderId="8" xfId="0" applyNumberFormat="1" applyFont="1" applyFill="1" applyBorder="1" applyAlignment="1">
      <alignment horizontal="center"/>
    </xf>
    <xf numFmtId="42" fontId="4" fillId="0" borderId="16" xfId="0" applyNumberFormat="1" applyFont="1" applyFill="1" applyBorder="1"/>
    <xf numFmtId="42" fontId="4" fillId="2" borderId="17" xfId="0" applyNumberFormat="1" applyFont="1" applyFill="1" applyBorder="1"/>
    <xf numFmtId="42" fontId="4" fillId="2" borderId="9" xfId="0" applyNumberFormat="1" applyFont="1" applyFill="1" applyBorder="1"/>
    <xf numFmtId="42" fontId="4" fillId="2" borderId="16" xfId="0" applyNumberFormat="1" applyFont="1" applyFill="1" applyBorder="1"/>
    <xf numFmtId="0" fontId="4" fillId="2" borderId="4" xfId="3" applyFont="1" applyFill="1" applyBorder="1"/>
    <xf numFmtId="0" fontId="4" fillId="2" borderId="5" xfId="3" applyFont="1" applyFill="1" applyBorder="1"/>
    <xf numFmtId="0" fontId="4" fillId="2" borderId="8" xfId="3" applyFont="1" applyFill="1" applyBorder="1"/>
    <xf numFmtId="0" fontId="4" fillId="0" borderId="2" xfId="0" applyFont="1" applyBorder="1"/>
    <xf numFmtId="0" fontId="4" fillId="0" borderId="3" xfId="0" applyFont="1" applyBorder="1"/>
    <xf numFmtId="4" fontId="4" fillId="0" borderId="4" xfId="0" applyNumberFormat="1" applyFont="1" applyBorder="1"/>
    <xf numFmtId="0" fontId="4" fillId="0" borderId="1" xfId="0" applyFont="1" applyBorder="1"/>
    <xf numFmtId="4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/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10" fillId="3" borderId="1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5" fillId="2" borderId="1" xfId="0" applyFont="1" applyFill="1" applyBorder="1" applyAlignment="1"/>
    <xf numFmtId="0" fontId="10" fillId="0" borderId="1" xfId="0" applyFont="1" applyFill="1" applyBorder="1" applyAlignment="1"/>
    <xf numFmtId="42" fontId="4" fillId="0" borderId="5" xfId="0" applyNumberFormat="1" applyFont="1" applyBorder="1"/>
    <xf numFmtId="42" fontId="4" fillId="3" borderId="5" xfId="0" applyNumberFormat="1" applyFont="1" applyFill="1" applyBorder="1"/>
    <xf numFmtId="42" fontId="4" fillId="2" borderId="5" xfId="0" applyNumberFormat="1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0" borderId="6" xfId="0" applyFont="1" applyFill="1" applyBorder="1" applyAlignment="1">
      <alignment textRotation="90" wrapText="1"/>
    </xf>
    <xf numFmtId="0" fontId="4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42" fontId="4" fillId="3" borderId="5" xfId="0" applyNumberFormat="1" applyFont="1" applyFill="1" applyBorder="1" applyAlignment="1">
      <alignment horizontal="center"/>
    </xf>
    <xf numFmtId="42" fontId="9" fillId="3" borderId="1" xfId="0" applyNumberFormat="1" applyFont="1" applyFill="1" applyBorder="1"/>
    <xf numFmtId="42" fontId="9" fillId="3" borderId="6" xfId="0" applyNumberFormat="1" applyFont="1" applyFill="1" applyBorder="1"/>
    <xf numFmtId="42" fontId="4" fillId="3" borderId="7" xfId="0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42" fontId="4" fillId="3" borderId="7" xfId="0" applyNumberFormat="1" applyFont="1" applyFill="1" applyBorder="1" applyAlignment="1">
      <alignment horizontal="center"/>
    </xf>
    <xf numFmtId="42" fontId="4" fillId="3" borderId="6" xfId="0" applyNumberFormat="1" applyFont="1" applyFill="1" applyBorder="1"/>
    <xf numFmtId="42" fontId="4" fillId="3" borderId="22" xfId="0" applyNumberFormat="1" applyFont="1" applyFill="1" applyBorder="1"/>
    <xf numFmtId="42" fontId="4" fillId="3" borderId="23" xfId="0" applyNumberFormat="1" applyFont="1" applyFill="1" applyBorder="1"/>
    <xf numFmtId="42" fontId="4" fillId="2" borderId="21" xfId="0" applyNumberFormat="1" applyFont="1" applyFill="1" applyBorder="1"/>
    <xf numFmtId="42" fontId="4" fillId="2" borderId="4" xfId="0" applyNumberFormat="1" applyFont="1" applyFill="1" applyBorder="1"/>
    <xf numFmtId="42" fontId="4" fillId="2" borderId="22" xfId="0" applyNumberFormat="1" applyFont="1" applyFill="1" applyBorder="1"/>
    <xf numFmtId="42" fontId="4" fillId="2" borderId="23" xfId="0" applyNumberFormat="1" applyFont="1" applyFill="1" applyBorder="1"/>
    <xf numFmtId="42" fontId="4" fillId="2" borderId="8" xfId="0" applyNumberFormat="1" applyFont="1" applyFill="1" applyBorder="1"/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/>
    <xf numFmtId="42" fontId="4" fillId="2" borderId="12" xfId="0" applyNumberFormat="1" applyFont="1" applyFill="1" applyBorder="1"/>
    <xf numFmtId="42" fontId="4" fillId="2" borderId="13" xfId="0" applyNumberFormat="1" applyFont="1" applyFill="1" applyBorder="1"/>
    <xf numFmtId="0" fontId="4" fillId="3" borderId="6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0" fontId="4" fillId="3" borderId="7" xfId="0" applyNumberFormat="1" applyFont="1" applyFill="1" applyBorder="1"/>
    <xf numFmtId="42" fontId="4" fillId="2" borderId="2" xfId="0" applyNumberFormat="1" applyFont="1" applyFill="1" applyBorder="1"/>
    <xf numFmtId="42" fontId="4" fillId="2" borderId="6" xfId="0" applyNumberFormat="1" applyFont="1" applyFill="1" applyBorder="1"/>
    <xf numFmtId="0" fontId="4" fillId="3" borderId="2" xfId="3" applyFont="1" applyFill="1" applyBorder="1"/>
    <xf numFmtId="0" fontId="4" fillId="3" borderId="3" xfId="3" applyFont="1" applyFill="1" applyBorder="1"/>
    <xf numFmtId="0" fontId="4" fillId="3" borderId="4" xfId="3" applyFont="1" applyFill="1" applyBorder="1"/>
    <xf numFmtId="0" fontId="3" fillId="0" borderId="7" xfId="0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3" fontId="4" fillId="0" borderId="6" xfId="0" quotePrefix="1" applyNumberFormat="1" applyFont="1" applyBorder="1" applyAlignment="1">
      <alignment horizontal="center"/>
    </xf>
    <xf numFmtId="42" fontId="4" fillId="3" borderId="24" xfId="0" applyNumberFormat="1" applyFont="1" applyFill="1" applyBorder="1"/>
    <xf numFmtId="0" fontId="4" fillId="3" borderId="7" xfId="1" applyFont="1" applyFill="1" applyBorder="1"/>
    <xf numFmtId="0" fontId="4" fillId="3" borderId="8" xfId="1" applyFont="1" applyFill="1" applyBorder="1"/>
    <xf numFmtId="42" fontId="4" fillId="3" borderId="25" xfId="0" applyNumberFormat="1" applyFont="1" applyFill="1" applyBorder="1"/>
    <xf numFmtId="42" fontId="4" fillId="3" borderId="11" xfId="0" applyNumberFormat="1" applyFont="1" applyFill="1" applyBorder="1"/>
    <xf numFmtId="42" fontId="4" fillId="3" borderId="13" xfId="0" applyNumberFormat="1" applyFont="1" applyFill="1" applyBorder="1"/>
    <xf numFmtId="42" fontId="4" fillId="0" borderId="13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2" fontId="4" fillId="3" borderId="21" xfId="0" applyNumberFormat="1" applyFont="1" applyFill="1" applyBorder="1"/>
    <xf numFmtId="42" fontId="4" fillId="3" borderId="2" xfId="0" applyNumberFormat="1" applyFont="1" applyFill="1" applyBorder="1"/>
    <xf numFmtId="42" fontId="4" fillId="3" borderId="3" xfId="0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 vertical="top" wrapText="1"/>
    </xf>
    <xf numFmtId="0" fontId="8" fillId="6" borderId="0" xfId="1" applyFont="1" applyFill="1" applyBorder="1" applyAlignment="1">
      <alignment horizontal="center" vertical="top" wrapText="1"/>
    </xf>
    <xf numFmtId="0" fontId="8" fillId="7" borderId="18" xfId="1" applyFont="1" applyFill="1" applyBorder="1" applyAlignment="1">
      <alignment horizontal="center" wrapText="1"/>
    </xf>
    <xf numFmtId="0" fontId="8" fillId="7" borderId="19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wrapText="1"/>
    </xf>
    <xf numFmtId="0" fontId="5" fillId="8" borderId="0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3" borderId="18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4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67"/>
  <sheetViews>
    <sheetView tabSelected="1" workbookViewId="0">
      <pane ySplit="3060" topLeftCell="A544" activePane="bottomLeft"/>
      <selection activeCell="F5" sqref="F5"/>
      <selection pane="bottomLeft" activeCell="Q555" sqref="Q555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1" width="5" style="39" customWidth="1"/>
    <col min="12" max="12" width="9.42578125" style="39" customWidth="1"/>
    <col min="13" max="13" width="8.42578125" style="59" customWidth="1"/>
    <col min="14" max="15" width="4.28515625" style="39" customWidth="1"/>
    <col min="16" max="16" width="3.5703125" customWidth="1"/>
    <col min="17" max="17" width="14" bestFit="1" customWidth="1"/>
    <col min="18" max="18" width="5.140625" bestFit="1" customWidth="1"/>
    <col min="20" max="20" width="12.28515625" bestFit="1" customWidth="1"/>
    <col min="21" max="21" width="11.28515625" bestFit="1" customWidth="1"/>
    <col min="22" max="22" width="9.85546875" bestFit="1" customWidth="1"/>
    <col min="23" max="23" width="2.7109375" customWidth="1"/>
    <col min="24" max="24" width="13.28515625" bestFit="1" customWidth="1"/>
    <col min="25" max="25" width="5.140625" customWidth="1"/>
    <col min="26" max="26" width="15.85546875" customWidth="1"/>
    <col min="31" max="32" width="10.5703125" bestFit="1" customWidth="1"/>
    <col min="64" max="73" width="9.140625" style="4"/>
    <col min="74" max="16384" width="9.140625" style="10"/>
  </cols>
  <sheetData>
    <row r="1" spans="1:73" ht="12.75" customHeight="1" x14ac:dyDescent="0.2">
      <c r="A1" s="5" t="s">
        <v>879</v>
      </c>
      <c r="B1" s="6"/>
      <c r="C1" s="6"/>
      <c r="D1" s="7"/>
      <c r="E1" s="8" t="s">
        <v>864</v>
      </c>
      <c r="F1" s="50" t="s">
        <v>865</v>
      </c>
      <c r="G1" s="9" t="s">
        <v>866</v>
      </c>
      <c r="H1" s="42" t="s">
        <v>869</v>
      </c>
      <c r="I1" s="219" t="s">
        <v>871</v>
      </c>
      <c r="J1" s="222" t="s">
        <v>872</v>
      </c>
      <c r="K1" s="225" t="s">
        <v>925</v>
      </c>
      <c r="L1" s="226"/>
      <c r="M1" s="227"/>
      <c r="N1" s="56"/>
      <c r="O1" s="56"/>
    </row>
    <row r="2" spans="1:73" ht="13.5" customHeight="1" x14ac:dyDescent="0.2">
      <c r="A2" s="150"/>
      <c r="B2" s="151" t="s">
        <v>919</v>
      </c>
      <c r="C2" s="152"/>
      <c r="D2" s="153"/>
      <c r="E2" s="13" t="s">
        <v>880</v>
      </c>
      <c r="F2" s="16" t="s">
        <v>901</v>
      </c>
      <c r="G2" s="15" t="s">
        <v>867</v>
      </c>
      <c r="H2" s="16" t="s">
        <v>893</v>
      </c>
      <c r="I2" s="220"/>
      <c r="J2" s="223"/>
      <c r="K2" s="228" t="s">
        <v>926</v>
      </c>
      <c r="L2" s="229"/>
      <c r="M2" s="230"/>
      <c r="N2" s="56"/>
      <c r="O2" s="56"/>
    </row>
    <row r="3" spans="1:73" x14ac:dyDescent="0.2">
      <c r="A3" s="154"/>
      <c r="B3" s="151" t="s">
        <v>920</v>
      </c>
      <c r="C3" s="152"/>
      <c r="D3" s="153"/>
      <c r="E3" s="14" t="s">
        <v>900</v>
      </c>
      <c r="F3" s="208" t="s">
        <v>928</v>
      </c>
      <c r="G3" s="15" t="s">
        <v>868</v>
      </c>
      <c r="H3" s="16" t="s">
        <v>894</v>
      </c>
      <c r="I3" s="220"/>
      <c r="J3" s="223"/>
      <c r="K3" s="231" t="s">
        <v>927</v>
      </c>
      <c r="L3" s="232"/>
      <c r="M3" s="233"/>
      <c r="N3" s="56"/>
      <c r="O3" s="56"/>
    </row>
    <row r="4" spans="1:73" ht="12.75" customHeight="1" x14ac:dyDescent="0.2">
      <c r="A4" s="155"/>
      <c r="B4" s="152"/>
      <c r="C4" s="152"/>
      <c r="D4" s="153"/>
      <c r="E4" s="17" t="s">
        <v>896</v>
      </c>
      <c r="F4" s="51" t="s">
        <v>938</v>
      </c>
      <c r="G4" s="15"/>
      <c r="H4" s="16" t="s">
        <v>895</v>
      </c>
      <c r="I4" s="220"/>
      <c r="J4" s="223"/>
      <c r="K4" s="231"/>
      <c r="L4" s="232"/>
      <c r="M4" s="233"/>
      <c r="N4" s="56"/>
      <c r="O4" s="56"/>
    </row>
    <row r="5" spans="1:73" x14ac:dyDescent="0.2">
      <c r="A5" s="234" t="s">
        <v>937</v>
      </c>
      <c r="B5" s="235"/>
      <c r="C5" s="235"/>
      <c r="D5" s="236"/>
      <c r="E5" s="18" t="s">
        <v>897</v>
      </c>
      <c r="F5" s="52" t="s">
        <v>903</v>
      </c>
      <c r="G5" s="15"/>
      <c r="H5" s="12"/>
      <c r="I5" s="220"/>
      <c r="J5" s="223"/>
      <c r="K5" s="62"/>
      <c r="L5" s="63"/>
      <c r="M5" s="66"/>
      <c r="N5" s="56"/>
      <c r="O5" s="56"/>
    </row>
    <row r="6" spans="1:73" x14ac:dyDescent="0.2">
      <c r="A6" s="234"/>
      <c r="B6" s="235"/>
      <c r="C6" s="235"/>
      <c r="D6" s="236"/>
      <c r="E6" s="18" t="s">
        <v>892</v>
      </c>
      <c r="F6" s="52" t="s">
        <v>904</v>
      </c>
      <c r="G6" s="19" t="s">
        <v>908</v>
      </c>
      <c r="H6" s="12"/>
      <c r="I6" s="220"/>
      <c r="J6" s="223"/>
      <c r="K6" s="60"/>
      <c r="L6" s="58" t="s">
        <v>916</v>
      </c>
      <c r="M6" s="67"/>
      <c r="N6" s="56"/>
      <c r="O6" s="56"/>
    </row>
    <row r="7" spans="1:73" x14ac:dyDescent="0.2">
      <c r="A7" s="11"/>
      <c r="B7" s="1"/>
      <c r="C7" s="1"/>
      <c r="D7" s="12"/>
      <c r="E7" s="18" t="s">
        <v>899</v>
      </c>
      <c r="F7" s="52" t="s">
        <v>905</v>
      </c>
      <c r="G7" s="19" t="s">
        <v>907</v>
      </c>
      <c r="H7" s="12"/>
      <c r="I7" s="220"/>
      <c r="J7" s="223"/>
      <c r="K7" s="60"/>
      <c r="L7" s="58" t="s">
        <v>917</v>
      </c>
      <c r="M7" s="69" t="s">
        <v>918</v>
      </c>
      <c r="N7" s="56"/>
      <c r="O7" s="56"/>
    </row>
    <row r="8" spans="1:73" ht="13.5" thickBot="1" x14ac:dyDescent="0.25">
      <c r="A8" s="20" t="s">
        <v>0</v>
      </c>
      <c r="B8" s="21"/>
      <c r="C8" s="22" t="s">
        <v>1</v>
      </c>
      <c r="D8" s="23"/>
      <c r="E8" s="24" t="s">
        <v>898</v>
      </c>
      <c r="F8" s="53" t="s">
        <v>906</v>
      </c>
      <c r="G8" s="25" t="s">
        <v>940</v>
      </c>
      <c r="H8" s="43"/>
      <c r="I8" s="221"/>
      <c r="J8" s="224"/>
      <c r="K8" s="164"/>
      <c r="L8" s="134" t="s">
        <v>913</v>
      </c>
      <c r="M8" s="70" t="s">
        <v>914</v>
      </c>
      <c r="N8" s="56"/>
      <c r="O8" s="56"/>
    </row>
    <row r="9" spans="1:73" s="40" customFormat="1" x14ac:dyDescent="0.2">
      <c r="A9" s="46" t="s">
        <v>2</v>
      </c>
      <c r="B9" s="47" t="s">
        <v>3</v>
      </c>
      <c r="C9" s="47" t="s">
        <v>4</v>
      </c>
      <c r="D9" s="47" t="s">
        <v>5</v>
      </c>
      <c r="E9" s="26">
        <v>600714</v>
      </c>
      <c r="F9" s="156">
        <v>689383</v>
      </c>
      <c r="G9" s="2">
        <f>SUM(F9-E9)</f>
        <v>88669</v>
      </c>
      <c r="H9" s="44">
        <f t="shared" ref="H9:H72" si="0">ROUND(G9/E9,4)</f>
        <v>0.14760000000000001</v>
      </c>
      <c r="I9" s="13" t="s">
        <v>870</v>
      </c>
      <c r="J9" s="16" t="s">
        <v>870</v>
      </c>
      <c r="K9" s="13">
        <v>2016</v>
      </c>
      <c r="L9" s="64">
        <v>-3.0300000000000011</v>
      </c>
      <c r="M9" s="68">
        <v>-9.1799999999999926</v>
      </c>
      <c r="N9" s="14"/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40" customFormat="1" x14ac:dyDescent="0.2">
      <c r="A10" s="46" t="s">
        <v>2</v>
      </c>
      <c r="B10" s="47" t="s">
        <v>3</v>
      </c>
      <c r="C10" s="47" t="s">
        <v>6</v>
      </c>
      <c r="D10" s="47" t="s">
        <v>7</v>
      </c>
      <c r="E10" s="26">
        <v>2980689</v>
      </c>
      <c r="F10" s="156">
        <v>3346179</v>
      </c>
      <c r="G10" s="2">
        <f t="shared" ref="G10:G73" si="1">SUM(F10-E10)</f>
        <v>365490</v>
      </c>
      <c r="H10" s="44">
        <f t="shared" si="0"/>
        <v>0.1226</v>
      </c>
      <c r="I10" s="13" t="s">
        <v>870</v>
      </c>
      <c r="J10" s="16" t="s">
        <v>870</v>
      </c>
      <c r="K10" s="13">
        <v>2016</v>
      </c>
      <c r="L10" s="64">
        <v>-15.899999999999864</v>
      </c>
      <c r="M10" s="68">
        <v>-11.649999999999977</v>
      </c>
      <c r="N10" s="14"/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0" customFormat="1" x14ac:dyDescent="0.2">
      <c r="A11" s="46" t="s">
        <v>2</v>
      </c>
      <c r="B11" s="47" t="s">
        <v>3</v>
      </c>
      <c r="C11" s="47" t="s">
        <v>8</v>
      </c>
      <c r="D11" s="47" t="s">
        <v>9</v>
      </c>
      <c r="E11" s="26">
        <v>1064398</v>
      </c>
      <c r="F11" s="156">
        <v>1212241</v>
      </c>
      <c r="G11" s="2">
        <f t="shared" si="1"/>
        <v>147843</v>
      </c>
      <c r="H11" s="44">
        <f t="shared" si="0"/>
        <v>0.1389</v>
      </c>
      <c r="I11" s="13" t="s">
        <v>870</v>
      </c>
      <c r="J11" s="16" t="s">
        <v>870</v>
      </c>
      <c r="K11" s="13" t="s">
        <v>915</v>
      </c>
      <c r="L11" s="64" t="s">
        <v>915</v>
      </c>
      <c r="M11" s="68" t="s">
        <v>915</v>
      </c>
      <c r="N11" s="14"/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40" customFormat="1" x14ac:dyDescent="0.2">
      <c r="A12" s="46" t="s">
        <v>2</v>
      </c>
      <c r="B12" s="47" t="s">
        <v>3</v>
      </c>
      <c r="C12" s="47" t="s">
        <v>10</v>
      </c>
      <c r="D12" s="47" t="s">
        <v>11</v>
      </c>
      <c r="E12" s="26">
        <v>1558564</v>
      </c>
      <c r="F12" s="156">
        <v>1782347</v>
      </c>
      <c r="G12" s="2">
        <f t="shared" si="1"/>
        <v>223783</v>
      </c>
      <c r="H12" s="44">
        <f t="shared" si="0"/>
        <v>0.14360000000000001</v>
      </c>
      <c r="I12" s="13" t="s">
        <v>870</v>
      </c>
      <c r="J12" s="16" t="s">
        <v>870</v>
      </c>
      <c r="K12" s="13">
        <v>2016</v>
      </c>
      <c r="L12" s="64">
        <v>-1.6200000000000045</v>
      </c>
      <c r="M12" s="68">
        <v>-12.370000000000005</v>
      </c>
      <c r="N12" s="14"/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40" customFormat="1" x14ac:dyDescent="0.2">
      <c r="A13" s="46" t="s">
        <v>2</v>
      </c>
      <c r="B13" s="47" t="s">
        <v>3</v>
      </c>
      <c r="C13" s="47" t="s">
        <v>12</v>
      </c>
      <c r="D13" s="47" t="s">
        <v>13</v>
      </c>
      <c r="E13" s="26">
        <v>709446</v>
      </c>
      <c r="F13" s="156">
        <v>812624</v>
      </c>
      <c r="G13" s="2">
        <f t="shared" si="1"/>
        <v>103178</v>
      </c>
      <c r="H13" s="44">
        <f t="shared" si="0"/>
        <v>0.1454</v>
      </c>
      <c r="I13" s="13" t="s">
        <v>870</v>
      </c>
      <c r="J13" s="16" t="s">
        <v>870</v>
      </c>
      <c r="K13" s="13" t="s">
        <v>915</v>
      </c>
      <c r="L13" s="64" t="s">
        <v>915</v>
      </c>
      <c r="M13" s="68" t="s">
        <v>915</v>
      </c>
      <c r="N13" s="14"/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40" customFormat="1" x14ac:dyDescent="0.2">
      <c r="A14" s="46" t="s">
        <v>2</v>
      </c>
      <c r="B14" s="47" t="s">
        <v>3</v>
      </c>
      <c r="C14" s="47" t="s">
        <v>14</v>
      </c>
      <c r="D14" s="47" t="s">
        <v>15</v>
      </c>
      <c r="E14" s="26">
        <v>452094</v>
      </c>
      <c r="F14" s="156">
        <v>517725</v>
      </c>
      <c r="G14" s="2">
        <f t="shared" si="1"/>
        <v>65631</v>
      </c>
      <c r="H14" s="44">
        <f t="shared" si="0"/>
        <v>0.1452</v>
      </c>
      <c r="I14" s="13" t="s">
        <v>870</v>
      </c>
      <c r="J14" s="16" t="s">
        <v>870</v>
      </c>
      <c r="K14" s="13">
        <v>2016</v>
      </c>
      <c r="L14" s="64">
        <v>-0.77000000000001023</v>
      </c>
      <c r="M14" s="68">
        <v>8.3500000000000085</v>
      </c>
      <c r="N14" s="14"/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40" customFormat="1" x14ac:dyDescent="0.2">
      <c r="A15" s="46" t="s">
        <v>2</v>
      </c>
      <c r="B15" s="47" t="s">
        <v>3</v>
      </c>
      <c r="C15" s="47" t="s">
        <v>16</v>
      </c>
      <c r="D15" s="47" t="s">
        <v>17</v>
      </c>
      <c r="E15" s="26">
        <v>1157991</v>
      </c>
      <c r="F15" s="156">
        <v>1298141</v>
      </c>
      <c r="G15" s="2">
        <f t="shared" si="1"/>
        <v>140150</v>
      </c>
      <c r="H15" s="44">
        <f t="shared" si="0"/>
        <v>0.121</v>
      </c>
      <c r="I15" s="13" t="s">
        <v>870</v>
      </c>
      <c r="J15" s="16" t="s">
        <v>870</v>
      </c>
      <c r="K15" s="13">
        <v>2016</v>
      </c>
      <c r="L15" s="64">
        <v>-20.510000000000048</v>
      </c>
      <c r="M15" s="68">
        <v>-11.860000000000014</v>
      </c>
      <c r="N15" s="14"/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40" customFormat="1" x14ac:dyDescent="0.2">
      <c r="A16" s="46" t="s">
        <v>2</v>
      </c>
      <c r="B16" s="47" t="s">
        <v>3</v>
      </c>
      <c r="C16" s="47" t="s">
        <v>18</v>
      </c>
      <c r="D16" s="47" t="s">
        <v>19</v>
      </c>
      <c r="E16" s="26">
        <v>4268326</v>
      </c>
      <c r="F16" s="156">
        <v>5019957</v>
      </c>
      <c r="G16" s="2">
        <f t="shared" si="1"/>
        <v>751631</v>
      </c>
      <c r="H16" s="44">
        <f t="shared" si="0"/>
        <v>0.17610000000000001</v>
      </c>
      <c r="I16" s="13" t="s">
        <v>870</v>
      </c>
      <c r="J16" s="16" t="s">
        <v>870</v>
      </c>
      <c r="K16" s="13" t="s">
        <v>915</v>
      </c>
      <c r="L16" s="64" t="s">
        <v>915</v>
      </c>
      <c r="M16" s="68" t="s">
        <v>915</v>
      </c>
      <c r="N16" s="14"/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40" customFormat="1" x14ac:dyDescent="0.2">
      <c r="A17" s="46" t="s">
        <v>2</v>
      </c>
      <c r="B17" s="47" t="s">
        <v>3</v>
      </c>
      <c r="C17" s="47" t="s">
        <v>20</v>
      </c>
      <c r="D17" s="47" t="s">
        <v>21</v>
      </c>
      <c r="E17" s="26">
        <v>5277101</v>
      </c>
      <c r="F17" s="156">
        <v>6089426</v>
      </c>
      <c r="G17" s="2">
        <f t="shared" si="1"/>
        <v>812325</v>
      </c>
      <c r="H17" s="44">
        <f t="shared" si="0"/>
        <v>0.15390000000000001</v>
      </c>
      <c r="I17" s="13" t="s">
        <v>870</v>
      </c>
      <c r="J17" s="16" t="s">
        <v>870</v>
      </c>
      <c r="K17" s="13">
        <v>2016</v>
      </c>
      <c r="L17" s="64">
        <v>-31.829999999999927</v>
      </c>
      <c r="M17" s="68">
        <v>-24</v>
      </c>
      <c r="N17" s="14"/>
      <c r="O17" s="1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40" customFormat="1" x14ac:dyDescent="0.2">
      <c r="A18" s="46" t="s">
        <v>2</v>
      </c>
      <c r="B18" s="47" t="s">
        <v>3</v>
      </c>
      <c r="C18" s="47" t="s">
        <v>22</v>
      </c>
      <c r="D18" s="47" t="s">
        <v>23</v>
      </c>
      <c r="E18" s="26">
        <v>931791</v>
      </c>
      <c r="F18" s="156">
        <v>1072146</v>
      </c>
      <c r="G18" s="2">
        <f t="shared" si="1"/>
        <v>140355</v>
      </c>
      <c r="H18" s="44">
        <f t="shared" si="0"/>
        <v>0.15060000000000001</v>
      </c>
      <c r="I18" s="13" t="s">
        <v>870</v>
      </c>
      <c r="J18" s="16" t="s">
        <v>870</v>
      </c>
      <c r="K18" s="13" t="s">
        <v>915</v>
      </c>
      <c r="L18" s="64" t="s">
        <v>915</v>
      </c>
      <c r="M18" s="68" t="s">
        <v>915</v>
      </c>
      <c r="N18" s="14"/>
      <c r="O18" s="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40" customFormat="1" x14ac:dyDescent="0.2">
      <c r="A19" s="46" t="s">
        <v>24</v>
      </c>
      <c r="B19" s="47" t="s">
        <v>25</v>
      </c>
      <c r="C19" s="47" t="s">
        <v>26</v>
      </c>
      <c r="D19" s="47" t="s">
        <v>27</v>
      </c>
      <c r="E19" s="26">
        <v>24111</v>
      </c>
      <c r="F19" s="156">
        <v>24186</v>
      </c>
      <c r="G19" s="2">
        <f t="shared" si="1"/>
        <v>75</v>
      </c>
      <c r="H19" s="44">
        <f t="shared" si="0"/>
        <v>3.0999999999999999E-3</v>
      </c>
      <c r="I19" s="13">
        <v>1</v>
      </c>
      <c r="J19" s="16">
        <v>1</v>
      </c>
      <c r="K19" s="13" t="s">
        <v>915</v>
      </c>
      <c r="L19" s="64" t="s">
        <v>915</v>
      </c>
      <c r="M19" s="68" t="s">
        <v>915</v>
      </c>
      <c r="N19" s="14"/>
      <c r="O19" s="1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40" customFormat="1" x14ac:dyDescent="0.2">
      <c r="A20" s="46" t="s">
        <v>24</v>
      </c>
      <c r="B20" s="47" t="s">
        <v>25</v>
      </c>
      <c r="C20" s="47" t="s">
        <v>28</v>
      </c>
      <c r="D20" s="47" t="s">
        <v>29</v>
      </c>
      <c r="E20" s="26">
        <v>297952</v>
      </c>
      <c r="F20" s="156">
        <v>528415</v>
      </c>
      <c r="G20" s="2">
        <f t="shared" si="1"/>
        <v>230463</v>
      </c>
      <c r="H20" s="44">
        <f t="shared" si="0"/>
        <v>0.77349999999999997</v>
      </c>
      <c r="I20" s="13">
        <v>1</v>
      </c>
      <c r="J20" s="16" t="s">
        <v>870</v>
      </c>
      <c r="K20" s="13" t="s">
        <v>915</v>
      </c>
      <c r="L20" s="64" t="s">
        <v>915</v>
      </c>
      <c r="M20" s="68" t="s">
        <v>915</v>
      </c>
      <c r="N20" s="14"/>
      <c r="O20" s="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40" customFormat="1" x14ac:dyDescent="0.2">
      <c r="A21" s="46" t="s">
        <v>24</v>
      </c>
      <c r="B21" s="47" t="s">
        <v>25</v>
      </c>
      <c r="C21" s="47" t="s">
        <v>30</v>
      </c>
      <c r="D21" s="47" t="s">
        <v>31</v>
      </c>
      <c r="E21" s="26">
        <v>94892</v>
      </c>
      <c r="F21" s="156">
        <v>397570</v>
      </c>
      <c r="G21" s="2">
        <f t="shared" si="1"/>
        <v>302678</v>
      </c>
      <c r="H21" s="44">
        <f t="shared" si="0"/>
        <v>3.1897000000000002</v>
      </c>
      <c r="I21" s="13">
        <v>1</v>
      </c>
      <c r="J21" s="16" t="s">
        <v>870</v>
      </c>
      <c r="K21" s="13" t="s">
        <v>915</v>
      </c>
      <c r="L21" s="64" t="s">
        <v>915</v>
      </c>
      <c r="M21" s="68" t="s">
        <v>915</v>
      </c>
      <c r="N21" s="14"/>
      <c r="O21" s="1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40" customFormat="1" x14ac:dyDescent="0.2">
      <c r="A22" s="46" t="s">
        <v>32</v>
      </c>
      <c r="B22" s="47" t="s">
        <v>33</v>
      </c>
      <c r="C22" s="47" t="s">
        <v>34</v>
      </c>
      <c r="D22" s="47" t="s">
        <v>35</v>
      </c>
      <c r="E22" s="26">
        <v>1158891</v>
      </c>
      <c r="F22" s="156">
        <v>1364732</v>
      </c>
      <c r="G22" s="2">
        <f t="shared" si="1"/>
        <v>205841</v>
      </c>
      <c r="H22" s="44">
        <f t="shared" si="0"/>
        <v>0.17760000000000001</v>
      </c>
      <c r="I22" s="13" t="s">
        <v>870</v>
      </c>
      <c r="J22" s="16" t="s">
        <v>870</v>
      </c>
      <c r="K22" s="13" t="s">
        <v>915</v>
      </c>
      <c r="L22" s="64" t="s">
        <v>915</v>
      </c>
      <c r="M22" s="68" t="s">
        <v>915</v>
      </c>
      <c r="N22" s="14"/>
      <c r="O22" s="1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40" customFormat="1" x14ac:dyDescent="0.2">
      <c r="A23" s="46" t="s">
        <v>32</v>
      </c>
      <c r="B23" s="47" t="s">
        <v>33</v>
      </c>
      <c r="C23" s="47" t="s">
        <v>6</v>
      </c>
      <c r="D23" s="47" t="s">
        <v>36</v>
      </c>
      <c r="E23" s="26">
        <v>1249031</v>
      </c>
      <c r="F23" s="156">
        <v>1487349</v>
      </c>
      <c r="G23" s="2">
        <f t="shared" si="1"/>
        <v>238318</v>
      </c>
      <c r="H23" s="44">
        <f t="shared" si="0"/>
        <v>0.1908</v>
      </c>
      <c r="I23" s="13" t="s">
        <v>870</v>
      </c>
      <c r="J23" s="16" t="s">
        <v>870</v>
      </c>
      <c r="K23" s="13" t="s">
        <v>915</v>
      </c>
      <c r="L23" s="64" t="s">
        <v>915</v>
      </c>
      <c r="M23" s="68" t="s">
        <v>915</v>
      </c>
      <c r="N23" s="14"/>
      <c r="O23" s="1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40" customFormat="1" x14ac:dyDescent="0.2">
      <c r="A24" s="46" t="s">
        <v>32</v>
      </c>
      <c r="B24" s="47" t="s">
        <v>33</v>
      </c>
      <c r="C24" s="47" t="s">
        <v>37</v>
      </c>
      <c r="D24" s="47" t="s">
        <v>38</v>
      </c>
      <c r="E24" s="26">
        <v>1046305</v>
      </c>
      <c r="F24" s="156">
        <v>1120513</v>
      </c>
      <c r="G24" s="2">
        <f t="shared" si="1"/>
        <v>74208</v>
      </c>
      <c r="H24" s="44">
        <f t="shared" si="0"/>
        <v>7.0900000000000005E-2</v>
      </c>
      <c r="I24" s="13" t="s">
        <v>870</v>
      </c>
      <c r="J24" s="16" t="s">
        <v>870</v>
      </c>
      <c r="K24" s="13">
        <v>2016</v>
      </c>
      <c r="L24" s="64">
        <v>-33.25</v>
      </c>
      <c r="M24" s="68">
        <v>-10.629999999999995</v>
      </c>
      <c r="N24" s="14"/>
      <c r="O24" s="1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0" customFormat="1" x14ac:dyDescent="0.2">
      <c r="A25" s="46" t="s">
        <v>32</v>
      </c>
      <c r="B25" s="47" t="s">
        <v>33</v>
      </c>
      <c r="C25" s="47" t="s">
        <v>39</v>
      </c>
      <c r="D25" s="47" t="s">
        <v>40</v>
      </c>
      <c r="E25" s="26">
        <v>3277211</v>
      </c>
      <c r="F25" s="156">
        <v>3748037</v>
      </c>
      <c r="G25" s="2">
        <f t="shared" si="1"/>
        <v>470826</v>
      </c>
      <c r="H25" s="44">
        <f t="shared" si="0"/>
        <v>0.14369999999999999</v>
      </c>
      <c r="I25" s="13" t="s">
        <v>870</v>
      </c>
      <c r="J25" s="16" t="s">
        <v>870</v>
      </c>
      <c r="K25" s="13">
        <v>2016</v>
      </c>
      <c r="L25" s="64">
        <v>-47.910000000000082</v>
      </c>
      <c r="M25" s="68">
        <v>-20.139999999999986</v>
      </c>
      <c r="N25" s="14"/>
      <c r="O25" s="1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40" customFormat="1" x14ac:dyDescent="0.2">
      <c r="A26" s="46" t="s">
        <v>32</v>
      </c>
      <c r="B26" s="47" t="s">
        <v>33</v>
      </c>
      <c r="C26" s="47" t="s">
        <v>41</v>
      </c>
      <c r="D26" s="47" t="s">
        <v>42</v>
      </c>
      <c r="E26" s="26">
        <v>1688032</v>
      </c>
      <c r="F26" s="156">
        <v>1981080</v>
      </c>
      <c r="G26" s="2">
        <f t="shared" si="1"/>
        <v>293048</v>
      </c>
      <c r="H26" s="44">
        <f t="shared" si="0"/>
        <v>0.1736</v>
      </c>
      <c r="I26" s="13" t="s">
        <v>870</v>
      </c>
      <c r="J26" s="16" t="s">
        <v>870</v>
      </c>
      <c r="K26" s="13" t="s">
        <v>915</v>
      </c>
      <c r="L26" s="64" t="s">
        <v>915</v>
      </c>
      <c r="M26" s="68" t="s">
        <v>915</v>
      </c>
      <c r="N26" s="14"/>
      <c r="O26" s="1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40" customFormat="1" x14ac:dyDescent="0.2">
      <c r="A27" s="46" t="s">
        <v>32</v>
      </c>
      <c r="B27" s="47" t="s">
        <v>33</v>
      </c>
      <c r="C27" s="47" t="s">
        <v>43</v>
      </c>
      <c r="D27" s="47" t="s">
        <v>44</v>
      </c>
      <c r="E27" s="26">
        <v>773675</v>
      </c>
      <c r="F27" s="156">
        <v>895103</v>
      </c>
      <c r="G27" s="2">
        <f t="shared" si="1"/>
        <v>121428</v>
      </c>
      <c r="H27" s="44">
        <f t="shared" si="0"/>
        <v>0.15690000000000001</v>
      </c>
      <c r="I27" s="13" t="s">
        <v>870</v>
      </c>
      <c r="J27" s="16" t="s">
        <v>870</v>
      </c>
      <c r="K27" s="13">
        <v>2016</v>
      </c>
      <c r="L27" s="64">
        <v>-18.079999999999984</v>
      </c>
      <c r="M27" s="68">
        <v>-22.699999999999989</v>
      </c>
      <c r="N27" s="14"/>
      <c r="O27" s="1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40" customFormat="1" x14ac:dyDescent="0.2">
      <c r="A28" s="46" t="s">
        <v>45</v>
      </c>
      <c r="B28" s="47" t="s">
        <v>46</v>
      </c>
      <c r="C28" s="47" t="s">
        <v>47</v>
      </c>
      <c r="D28" s="47" t="s">
        <v>48</v>
      </c>
      <c r="E28" s="26">
        <v>620652</v>
      </c>
      <c r="F28" s="156">
        <v>858810</v>
      </c>
      <c r="G28" s="2">
        <f t="shared" si="1"/>
        <v>238158</v>
      </c>
      <c r="H28" s="44">
        <f t="shared" si="0"/>
        <v>0.38369999999999999</v>
      </c>
      <c r="I28" s="13" t="s">
        <v>870</v>
      </c>
      <c r="J28" s="16" t="s">
        <v>870</v>
      </c>
      <c r="K28" s="13" t="s">
        <v>915</v>
      </c>
      <c r="L28" s="64" t="s">
        <v>915</v>
      </c>
      <c r="M28" s="68" t="s">
        <v>915</v>
      </c>
      <c r="N28" s="14"/>
      <c r="O28" s="1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40" customFormat="1" x14ac:dyDescent="0.2">
      <c r="A29" s="46" t="s">
        <v>45</v>
      </c>
      <c r="B29" s="47" t="s">
        <v>46</v>
      </c>
      <c r="C29" s="47" t="s">
        <v>49</v>
      </c>
      <c r="D29" s="47" t="s">
        <v>50</v>
      </c>
      <c r="E29" s="26">
        <v>30409</v>
      </c>
      <c r="F29" s="156">
        <v>28784</v>
      </c>
      <c r="G29" s="2">
        <f t="shared" si="1"/>
        <v>-1625</v>
      </c>
      <c r="H29" s="44">
        <f t="shared" si="0"/>
        <v>-5.3400000000000003E-2</v>
      </c>
      <c r="I29" s="13">
        <v>1</v>
      </c>
      <c r="J29" s="16">
        <v>1</v>
      </c>
      <c r="K29" s="13">
        <v>2016</v>
      </c>
      <c r="L29" s="64">
        <v>-3.8000000000000114</v>
      </c>
      <c r="M29" s="68">
        <v>-0.43999999999999773</v>
      </c>
      <c r="N29" s="14"/>
      <c r="O29" s="1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40" customFormat="1" x14ac:dyDescent="0.2">
      <c r="A30" s="46" t="s">
        <v>45</v>
      </c>
      <c r="B30" s="47" t="s">
        <v>46</v>
      </c>
      <c r="C30" s="47" t="s">
        <v>51</v>
      </c>
      <c r="D30" s="47" t="s">
        <v>52</v>
      </c>
      <c r="E30" s="26">
        <v>20600</v>
      </c>
      <c r="F30" s="156">
        <v>66314</v>
      </c>
      <c r="G30" s="2">
        <f t="shared" si="1"/>
        <v>45714</v>
      </c>
      <c r="H30" s="44">
        <f t="shared" si="0"/>
        <v>2.2191000000000001</v>
      </c>
      <c r="I30" s="13">
        <v>1</v>
      </c>
      <c r="J30" s="16" t="s">
        <v>870</v>
      </c>
      <c r="K30" s="13">
        <v>2016</v>
      </c>
      <c r="L30" s="64">
        <v>-22.590000000000032</v>
      </c>
      <c r="M30" s="68">
        <v>-9.5</v>
      </c>
      <c r="N30" s="14"/>
      <c r="O30" s="1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40" customFormat="1" x14ac:dyDescent="0.2">
      <c r="A31" s="46" t="s">
        <v>45</v>
      </c>
      <c r="B31" s="47" t="s">
        <v>46</v>
      </c>
      <c r="C31" s="47" t="s">
        <v>53</v>
      </c>
      <c r="D31" s="47" t="s">
        <v>54</v>
      </c>
      <c r="E31" s="26">
        <v>846890</v>
      </c>
      <c r="F31" s="156">
        <v>1165853</v>
      </c>
      <c r="G31" s="2">
        <f t="shared" si="1"/>
        <v>318963</v>
      </c>
      <c r="H31" s="44">
        <f t="shared" si="0"/>
        <v>0.37659999999999999</v>
      </c>
      <c r="I31" s="13" t="s">
        <v>870</v>
      </c>
      <c r="J31" s="16" t="s">
        <v>870</v>
      </c>
      <c r="K31" s="13" t="s">
        <v>915</v>
      </c>
      <c r="L31" s="64" t="s">
        <v>915</v>
      </c>
      <c r="M31" s="68" t="s">
        <v>915</v>
      </c>
      <c r="N31" s="14"/>
      <c r="O31" s="1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40" customFormat="1" x14ac:dyDescent="0.2">
      <c r="A32" s="46" t="s">
        <v>55</v>
      </c>
      <c r="B32" s="47" t="s">
        <v>56</v>
      </c>
      <c r="C32" s="47" t="s">
        <v>57</v>
      </c>
      <c r="D32" s="47" t="s">
        <v>58</v>
      </c>
      <c r="E32" s="26">
        <v>1113026</v>
      </c>
      <c r="F32" s="156">
        <v>1717734</v>
      </c>
      <c r="G32" s="2">
        <f t="shared" si="1"/>
        <v>604708</v>
      </c>
      <c r="H32" s="44">
        <f t="shared" si="0"/>
        <v>0.54330000000000001</v>
      </c>
      <c r="I32" s="13" t="s">
        <v>870</v>
      </c>
      <c r="J32" s="16" t="s">
        <v>870</v>
      </c>
      <c r="K32" s="13" t="s">
        <v>915</v>
      </c>
      <c r="L32" s="64" t="s">
        <v>915</v>
      </c>
      <c r="M32" s="68" t="s">
        <v>915</v>
      </c>
      <c r="N32" s="14"/>
      <c r="O32" s="1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40" customFormat="1" x14ac:dyDescent="0.2">
      <c r="A33" s="46" t="s">
        <v>55</v>
      </c>
      <c r="B33" s="47" t="s">
        <v>56</v>
      </c>
      <c r="C33" s="47" t="s">
        <v>59</v>
      </c>
      <c r="D33" s="47" t="s">
        <v>60</v>
      </c>
      <c r="E33" s="26">
        <v>4218872</v>
      </c>
      <c r="F33" s="156">
        <v>5687542</v>
      </c>
      <c r="G33" s="2">
        <f t="shared" si="1"/>
        <v>1468670</v>
      </c>
      <c r="H33" s="44">
        <f t="shared" si="0"/>
        <v>0.34810000000000002</v>
      </c>
      <c r="I33" s="13" t="s">
        <v>870</v>
      </c>
      <c r="J33" s="16" t="s">
        <v>870</v>
      </c>
      <c r="K33" s="13" t="s">
        <v>915</v>
      </c>
      <c r="L33" s="64" t="s">
        <v>915</v>
      </c>
      <c r="M33" s="68" t="s">
        <v>915</v>
      </c>
      <c r="N33" s="14"/>
      <c r="O33" s="1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40" customFormat="1" x14ac:dyDescent="0.2">
      <c r="A34" s="46" t="s">
        <v>55</v>
      </c>
      <c r="B34" s="47" t="s">
        <v>56</v>
      </c>
      <c r="C34" s="47" t="s">
        <v>61</v>
      </c>
      <c r="D34" s="47" t="s">
        <v>62</v>
      </c>
      <c r="E34" s="26">
        <v>230473</v>
      </c>
      <c r="F34" s="156">
        <v>446644</v>
      </c>
      <c r="G34" s="2">
        <f t="shared" si="1"/>
        <v>216171</v>
      </c>
      <c r="H34" s="44">
        <f t="shared" si="0"/>
        <v>0.93789999999999996</v>
      </c>
      <c r="I34" s="13">
        <v>1</v>
      </c>
      <c r="J34" s="16" t="s">
        <v>870</v>
      </c>
      <c r="K34" s="13" t="s">
        <v>915</v>
      </c>
      <c r="L34" s="64" t="s">
        <v>915</v>
      </c>
      <c r="M34" s="68" t="s">
        <v>915</v>
      </c>
      <c r="N34" s="14"/>
      <c r="O34" s="1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40" customFormat="1" x14ac:dyDescent="0.2">
      <c r="A35" s="46" t="s">
        <v>55</v>
      </c>
      <c r="B35" s="47" t="s">
        <v>56</v>
      </c>
      <c r="C35" s="47" t="s">
        <v>63</v>
      </c>
      <c r="D35" s="47" t="s">
        <v>64</v>
      </c>
      <c r="E35" s="26">
        <v>951363</v>
      </c>
      <c r="F35" s="156">
        <v>1120438</v>
      </c>
      <c r="G35" s="2">
        <f t="shared" si="1"/>
        <v>169075</v>
      </c>
      <c r="H35" s="44">
        <f t="shared" si="0"/>
        <v>0.1777</v>
      </c>
      <c r="I35" s="13" t="s">
        <v>870</v>
      </c>
      <c r="J35" s="16" t="s">
        <v>870</v>
      </c>
      <c r="K35" s="13">
        <v>2016</v>
      </c>
      <c r="L35" s="64">
        <v>-20.850000000000023</v>
      </c>
      <c r="M35" s="68">
        <v>-16.71999999999997</v>
      </c>
      <c r="N35" s="14"/>
      <c r="O35" s="1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40" customFormat="1" x14ac:dyDescent="0.2">
      <c r="A36" s="46" t="s">
        <v>65</v>
      </c>
      <c r="B36" s="47" t="s">
        <v>66</v>
      </c>
      <c r="C36" s="47" t="s">
        <v>67</v>
      </c>
      <c r="D36" s="47" t="s">
        <v>68</v>
      </c>
      <c r="E36" s="26">
        <v>526263</v>
      </c>
      <c r="F36" s="156">
        <v>654232</v>
      </c>
      <c r="G36" s="2">
        <f t="shared" si="1"/>
        <v>127969</v>
      </c>
      <c r="H36" s="44">
        <f t="shared" si="0"/>
        <v>0.2432</v>
      </c>
      <c r="I36" s="13">
        <v>1</v>
      </c>
      <c r="J36" s="16" t="s">
        <v>870</v>
      </c>
      <c r="K36" s="13" t="s">
        <v>915</v>
      </c>
      <c r="L36" s="64" t="s">
        <v>915</v>
      </c>
      <c r="M36" s="68" t="s">
        <v>915</v>
      </c>
      <c r="N36" s="14"/>
      <c r="O36" s="1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40" customFormat="1" x14ac:dyDescent="0.2">
      <c r="A37" s="46" t="s">
        <v>65</v>
      </c>
      <c r="B37" s="47" t="s">
        <v>66</v>
      </c>
      <c r="C37" s="47" t="s">
        <v>69</v>
      </c>
      <c r="D37" s="47" t="s">
        <v>70</v>
      </c>
      <c r="E37" s="26">
        <v>714872</v>
      </c>
      <c r="F37" s="156">
        <v>976665</v>
      </c>
      <c r="G37" s="2">
        <f t="shared" si="1"/>
        <v>261793</v>
      </c>
      <c r="H37" s="44">
        <f t="shared" si="0"/>
        <v>0.36620000000000003</v>
      </c>
      <c r="I37" s="13">
        <v>1</v>
      </c>
      <c r="J37" s="16" t="s">
        <v>870</v>
      </c>
      <c r="K37" s="13" t="s">
        <v>915</v>
      </c>
      <c r="L37" s="64" t="s">
        <v>915</v>
      </c>
      <c r="M37" s="68" t="s">
        <v>915</v>
      </c>
      <c r="N37" s="14"/>
      <c r="O37" s="1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40" customFormat="1" x14ac:dyDescent="0.2">
      <c r="A38" s="46" t="s">
        <v>65</v>
      </c>
      <c r="B38" s="47" t="s">
        <v>66</v>
      </c>
      <c r="C38" s="47" t="s">
        <v>71</v>
      </c>
      <c r="D38" s="47" t="s">
        <v>72</v>
      </c>
      <c r="E38" s="26">
        <v>226866</v>
      </c>
      <c r="F38" s="156">
        <v>299778</v>
      </c>
      <c r="G38" s="2">
        <f t="shared" si="1"/>
        <v>72912</v>
      </c>
      <c r="H38" s="44">
        <f t="shared" si="0"/>
        <v>0.32140000000000002</v>
      </c>
      <c r="I38" s="13">
        <v>1</v>
      </c>
      <c r="J38" s="16" t="s">
        <v>870</v>
      </c>
      <c r="K38" s="13">
        <v>2016</v>
      </c>
      <c r="L38" s="64">
        <v>-58.180000000000064</v>
      </c>
      <c r="M38" s="68">
        <v>-31.120000000000005</v>
      </c>
      <c r="N38" s="14"/>
      <c r="O38" s="1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40" customFormat="1" x14ac:dyDescent="0.2">
      <c r="A39" s="46" t="s">
        <v>65</v>
      </c>
      <c r="B39" s="47" t="s">
        <v>66</v>
      </c>
      <c r="C39" s="47" t="s">
        <v>73</v>
      </c>
      <c r="D39" s="47" t="s">
        <v>74</v>
      </c>
      <c r="E39" s="26">
        <v>129716</v>
      </c>
      <c r="F39" s="156">
        <v>265861</v>
      </c>
      <c r="G39" s="2">
        <f t="shared" si="1"/>
        <v>136145</v>
      </c>
      <c r="H39" s="44">
        <f t="shared" si="0"/>
        <v>1.0496000000000001</v>
      </c>
      <c r="I39" s="13">
        <v>1</v>
      </c>
      <c r="J39" s="16" t="s">
        <v>870</v>
      </c>
      <c r="K39" s="13">
        <v>2016</v>
      </c>
      <c r="L39" s="64">
        <v>-16.159999999999968</v>
      </c>
      <c r="M39" s="68">
        <v>-17.829999999999984</v>
      </c>
      <c r="N39" s="14"/>
      <c r="O39" s="1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40" customFormat="1" x14ac:dyDescent="0.2">
      <c r="A40" s="46" t="s">
        <v>75</v>
      </c>
      <c r="B40" s="47" t="s">
        <v>76</v>
      </c>
      <c r="C40" s="47" t="s">
        <v>26</v>
      </c>
      <c r="D40" s="47" t="s">
        <v>77</v>
      </c>
      <c r="E40" s="26">
        <v>2140879</v>
      </c>
      <c r="F40" s="156">
        <v>2650936</v>
      </c>
      <c r="G40" s="2">
        <f t="shared" si="1"/>
        <v>510057</v>
      </c>
      <c r="H40" s="44">
        <f t="shared" si="0"/>
        <v>0.2382</v>
      </c>
      <c r="I40" s="13" t="s">
        <v>870</v>
      </c>
      <c r="J40" s="16" t="s">
        <v>870</v>
      </c>
      <c r="K40" s="13" t="s">
        <v>915</v>
      </c>
      <c r="L40" s="64" t="s">
        <v>915</v>
      </c>
      <c r="M40" s="68" t="s">
        <v>915</v>
      </c>
      <c r="N40" s="14"/>
      <c r="O40" s="1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40" customFormat="1" x14ac:dyDescent="0.2">
      <c r="A41" s="46" t="s">
        <v>75</v>
      </c>
      <c r="B41" s="47" t="s">
        <v>76</v>
      </c>
      <c r="C41" s="47" t="s">
        <v>57</v>
      </c>
      <c r="D41" s="47" t="s">
        <v>78</v>
      </c>
      <c r="E41" s="26">
        <v>1810654</v>
      </c>
      <c r="F41" s="156">
        <v>2176125</v>
      </c>
      <c r="G41" s="2">
        <f t="shared" si="1"/>
        <v>365471</v>
      </c>
      <c r="H41" s="44">
        <f t="shared" si="0"/>
        <v>0.20180000000000001</v>
      </c>
      <c r="I41" s="13" t="s">
        <v>870</v>
      </c>
      <c r="J41" s="16" t="s">
        <v>870</v>
      </c>
      <c r="K41" s="13" t="s">
        <v>915</v>
      </c>
      <c r="L41" s="64" t="s">
        <v>915</v>
      </c>
      <c r="M41" s="68" t="s">
        <v>915</v>
      </c>
      <c r="N41" s="14"/>
      <c r="O41" s="1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40" customFormat="1" x14ac:dyDescent="0.2">
      <c r="A42" s="46" t="s">
        <v>75</v>
      </c>
      <c r="B42" s="47" t="s">
        <v>76</v>
      </c>
      <c r="C42" s="47" t="s">
        <v>79</v>
      </c>
      <c r="D42" s="47" t="s">
        <v>80</v>
      </c>
      <c r="E42" s="26">
        <v>622697</v>
      </c>
      <c r="F42" s="156">
        <v>830123</v>
      </c>
      <c r="G42" s="2">
        <f t="shared" si="1"/>
        <v>207426</v>
      </c>
      <c r="H42" s="44">
        <f t="shared" si="0"/>
        <v>0.33310000000000001</v>
      </c>
      <c r="I42" s="13" t="s">
        <v>870</v>
      </c>
      <c r="J42" s="16" t="s">
        <v>870</v>
      </c>
      <c r="K42" s="13" t="s">
        <v>915</v>
      </c>
      <c r="L42" s="64" t="s">
        <v>915</v>
      </c>
      <c r="M42" s="68" t="s">
        <v>915</v>
      </c>
      <c r="N42" s="14"/>
      <c r="O42" s="1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40" customFormat="1" x14ac:dyDescent="0.2">
      <c r="A43" s="46" t="s">
        <v>75</v>
      </c>
      <c r="B43" s="47" t="s">
        <v>76</v>
      </c>
      <c r="C43" s="47" t="s">
        <v>16</v>
      </c>
      <c r="D43" s="47" t="s">
        <v>81</v>
      </c>
      <c r="E43" s="26">
        <v>3034003</v>
      </c>
      <c r="F43" s="156">
        <v>3528832</v>
      </c>
      <c r="G43" s="2">
        <f t="shared" si="1"/>
        <v>494829</v>
      </c>
      <c r="H43" s="44">
        <f t="shared" si="0"/>
        <v>0.16309999999999999</v>
      </c>
      <c r="I43" s="13" t="s">
        <v>870</v>
      </c>
      <c r="J43" s="16" t="s">
        <v>870</v>
      </c>
      <c r="K43" s="13" t="s">
        <v>915</v>
      </c>
      <c r="L43" s="64" t="s">
        <v>915</v>
      </c>
      <c r="M43" s="68" t="s">
        <v>915</v>
      </c>
      <c r="N43" s="14"/>
      <c r="O43" s="1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40" customFormat="1" x14ac:dyDescent="0.2">
      <c r="A44" s="46" t="s">
        <v>75</v>
      </c>
      <c r="B44" s="47" t="s">
        <v>76</v>
      </c>
      <c r="C44" s="47" t="s">
        <v>82</v>
      </c>
      <c r="D44" s="47" t="s">
        <v>83</v>
      </c>
      <c r="E44" s="26">
        <v>1770073</v>
      </c>
      <c r="F44" s="156">
        <v>2098022</v>
      </c>
      <c r="G44" s="2">
        <f t="shared" si="1"/>
        <v>327949</v>
      </c>
      <c r="H44" s="44">
        <f t="shared" si="0"/>
        <v>0.18529999999999999</v>
      </c>
      <c r="I44" s="13" t="s">
        <v>870</v>
      </c>
      <c r="J44" s="16" t="s">
        <v>870</v>
      </c>
      <c r="K44" s="13" t="s">
        <v>915</v>
      </c>
      <c r="L44" s="64" t="s">
        <v>915</v>
      </c>
      <c r="M44" s="68" t="s">
        <v>915</v>
      </c>
      <c r="N44" s="14"/>
      <c r="O44" s="1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40" customFormat="1" x14ac:dyDescent="0.2">
      <c r="A45" s="46" t="s">
        <v>75</v>
      </c>
      <c r="B45" s="47" t="s">
        <v>76</v>
      </c>
      <c r="C45" s="47" t="s">
        <v>84</v>
      </c>
      <c r="D45" s="47" t="s">
        <v>85</v>
      </c>
      <c r="E45" s="26">
        <v>619432</v>
      </c>
      <c r="F45" s="156">
        <v>859860</v>
      </c>
      <c r="G45" s="2">
        <f t="shared" si="1"/>
        <v>240428</v>
      </c>
      <c r="H45" s="44">
        <f t="shared" si="0"/>
        <v>0.3881</v>
      </c>
      <c r="I45" s="13" t="s">
        <v>870</v>
      </c>
      <c r="J45" s="16" t="s">
        <v>870</v>
      </c>
      <c r="K45" s="13" t="s">
        <v>915</v>
      </c>
      <c r="L45" s="64" t="s">
        <v>915</v>
      </c>
      <c r="M45" s="68" t="s">
        <v>915</v>
      </c>
      <c r="N45" s="14"/>
      <c r="O45" s="1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40" customFormat="1" x14ac:dyDescent="0.2">
      <c r="A46" s="46" t="s">
        <v>75</v>
      </c>
      <c r="B46" s="47" t="s">
        <v>76</v>
      </c>
      <c r="C46" s="47" t="s">
        <v>86</v>
      </c>
      <c r="D46" s="47" t="s">
        <v>87</v>
      </c>
      <c r="E46" s="26">
        <v>2220573</v>
      </c>
      <c r="F46" s="156">
        <v>2686243</v>
      </c>
      <c r="G46" s="2">
        <f t="shared" si="1"/>
        <v>465670</v>
      </c>
      <c r="H46" s="44">
        <f t="shared" si="0"/>
        <v>0.2097</v>
      </c>
      <c r="I46" s="13" t="s">
        <v>870</v>
      </c>
      <c r="J46" s="16" t="s">
        <v>870</v>
      </c>
      <c r="K46" s="13" t="s">
        <v>915</v>
      </c>
      <c r="L46" s="64" t="s">
        <v>915</v>
      </c>
      <c r="M46" s="68" t="s">
        <v>915</v>
      </c>
      <c r="N46" s="14"/>
      <c r="O46" s="1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40" customFormat="1" x14ac:dyDescent="0.2">
      <c r="A47" s="46" t="s">
        <v>75</v>
      </c>
      <c r="B47" s="47" t="s">
        <v>76</v>
      </c>
      <c r="C47" s="47" t="s">
        <v>88</v>
      </c>
      <c r="D47" s="47" t="s">
        <v>89</v>
      </c>
      <c r="E47" s="26">
        <v>12583303</v>
      </c>
      <c r="F47" s="156">
        <v>14937792</v>
      </c>
      <c r="G47" s="2">
        <f t="shared" si="1"/>
        <v>2354489</v>
      </c>
      <c r="H47" s="44">
        <f t="shared" si="0"/>
        <v>0.18709999999999999</v>
      </c>
      <c r="I47" s="13" t="s">
        <v>870</v>
      </c>
      <c r="J47" s="16" t="s">
        <v>870</v>
      </c>
      <c r="K47" s="13" t="s">
        <v>915</v>
      </c>
      <c r="L47" s="64" t="s">
        <v>915</v>
      </c>
      <c r="M47" s="68" t="s">
        <v>915</v>
      </c>
      <c r="N47" s="14"/>
      <c r="O47" s="1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40" customFormat="1" x14ac:dyDescent="0.2">
      <c r="A48" s="46" t="s">
        <v>90</v>
      </c>
      <c r="B48" s="47" t="s">
        <v>91</v>
      </c>
      <c r="C48" s="47" t="s">
        <v>18</v>
      </c>
      <c r="D48" s="47" t="s">
        <v>92</v>
      </c>
      <c r="E48" s="26">
        <v>1260737</v>
      </c>
      <c r="F48" s="156">
        <v>1561249</v>
      </c>
      <c r="G48" s="2">
        <f t="shared" si="1"/>
        <v>300512</v>
      </c>
      <c r="H48" s="44">
        <f t="shared" si="0"/>
        <v>0.2384</v>
      </c>
      <c r="I48" s="13" t="s">
        <v>870</v>
      </c>
      <c r="J48" s="16" t="s">
        <v>870</v>
      </c>
      <c r="K48" s="13" t="s">
        <v>915</v>
      </c>
      <c r="L48" s="64" t="s">
        <v>915</v>
      </c>
      <c r="M48" s="68" t="s">
        <v>915</v>
      </c>
      <c r="N48" s="14"/>
      <c r="O48" s="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40" customFormat="1" x14ac:dyDescent="0.2">
      <c r="A49" s="46" t="s">
        <v>90</v>
      </c>
      <c r="B49" s="47" t="s">
        <v>91</v>
      </c>
      <c r="C49" s="47" t="s">
        <v>93</v>
      </c>
      <c r="D49" s="47" t="s">
        <v>94</v>
      </c>
      <c r="E49" s="26">
        <v>837056</v>
      </c>
      <c r="F49" s="156">
        <v>997518</v>
      </c>
      <c r="G49" s="2">
        <f t="shared" si="1"/>
        <v>160462</v>
      </c>
      <c r="H49" s="44">
        <f t="shared" si="0"/>
        <v>0.19170000000000001</v>
      </c>
      <c r="I49" s="13" t="s">
        <v>870</v>
      </c>
      <c r="J49" s="16" t="s">
        <v>870</v>
      </c>
      <c r="K49" s="13" t="s">
        <v>915</v>
      </c>
      <c r="L49" s="64" t="s">
        <v>915</v>
      </c>
      <c r="M49" s="68" t="s">
        <v>915</v>
      </c>
      <c r="N49" s="14"/>
      <c r="O49" s="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40" customFormat="1" x14ac:dyDescent="0.2">
      <c r="A50" s="46" t="s">
        <v>90</v>
      </c>
      <c r="B50" s="47" t="s">
        <v>91</v>
      </c>
      <c r="C50" s="47" t="s">
        <v>95</v>
      </c>
      <c r="D50" s="47" t="s">
        <v>96</v>
      </c>
      <c r="E50" s="26">
        <v>6101027</v>
      </c>
      <c r="F50" s="156">
        <v>6902503</v>
      </c>
      <c r="G50" s="2">
        <f t="shared" si="1"/>
        <v>801476</v>
      </c>
      <c r="H50" s="44">
        <f t="shared" si="0"/>
        <v>0.13139999999999999</v>
      </c>
      <c r="I50" s="13" t="s">
        <v>870</v>
      </c>
      <c r="J50" s="16" t="s">
        <v>870</v>
      </c>
      <c r="K50" s="13">
        <v>2016</v>
      </c>
      <c r="L50" s="64">
        <v>-98.440000000000055</v>
      </c>
      <c r="M50" s="68">
        <v>-71.149999999999864</v>
      </c>
      <c r="N50" s="14"/>
      <c r="O50" s="1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40" customFormat="1" x14ac:dyDescent="0.2">
      <c r="A51" s="46" t="s">
        <v>90</v>
      </c>
      <c r="B51" s="47" t="s">
        <v>91</v>
      </c>
      <c r="C51" s="47" t="s">
        <v>97</v>
      </c>
      <c r="D51" s="47" t="s">
        <v>98</v>
      </c>
      <c r="E51" s="26">
        <v>1896522</v>
      </c>
      <c r="F51" s="156">
        <v>2241813</v>
      </c>
      <c r="G51" s="2">
        <f t="shared" si="1"/>
        <v>345291</v>
      </c>
      <c r="H51" s="44">
        <f t="shared" si="0"/>
        <v>0.18210000000000001</v>
      </c>
      <c r="I51" s="13" t="s">
        <v>870</v>
      </c>
      <c r="J51" s="16" t="s">
        <v>870</v>
      </c>
      <c r="K51" s="13" t="s">
        <v>915</v>
      </c>
      <c r="L51" s="64" t="s">
        <v>915</v>
      </c>
      <c r="M51" s="68" t="s">
        <v>915</v>
      </c>
      <c r="N51" s="14"/>
      <c r="O51" s="1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40" customFormat="1" x14ac:dyDescent="0.2">
      <c r="A52" s="46" t="s">
        <v>90</v>
      </c>
      <c r="B52" s="47" t="s">
        <v>91</v>
      </c>
      <c r="C52" s="47" t="s">
        <v>99</v>
      </c>
      <c r="D52" s="47" t="s">
        <v>100</v>
      </c>
      <c r="E52" s="26">
        <v>1583520</v>
      </c>
      <c r="F52" s="156">
        <v>1970743</v>
      </c>
      <c r="G52" s="2">
        <f t="shared" si="1"/>
        <v>387223</v>
      </c>
      <c r="H52" s="44">
        <f t="shared" si="0"/>
        <v>0.2445</v>
      </c>
      <c r="I52" s="13" t="s">
        <v>870</v>
      </c>
      <c r="J52" s="16" t="s">
        <v>870</v>
      </c>
      <c r="K52" s="13" t="s">
        <v>915</v>
      </c>
      <c r="L52" s="64" t="s">
        <v>915</v>
      </c>
      <c r="M52" s="68" t="s">
        <v>915</v>
      </c>
      <c r="N52" s="14"/>
      <c r="O52" s="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40" customFormat="1" x14ac:dyDescent="0.2">
      <c r="A53" s="46" t="s">
        <v>90</v>
      </c>
      <c r="B53" s="47" t="s">
        <v>91</v>
      </c>
      <c r="C53" s="47" t="s">
        <v>101</v>
      </c>
      <c r="D53" s="47" t="s">
        <v>102</v>
      </c>
      <c r="E53" s="26">
        <v>1266539</v>
      </c>
      <c r="F53" s="156">
        <v>1458500</v>
      </c>
      <c r="G53" s="2">
        <f t="shared" si="1"/>
        <v>191961</v>
      </c>
      <c r="H53" s="44">
        <f t="shared" si="0"/>
        <v>0.15160000000000001</v>
      </c>
      <c r="I53" s="13" t="s">
        <v>870</v>
      </c>
      <c r="J53" s="16" t="s">
        <v>870</v>
      </c>
      <c r="K53" s="13">
        <v>2016</v>
      </c>
      <c r="L53" s="64">
        <v>-10.350000000000023</v>
      </c>
      <c r="M53" s="68">
        <v>-4.3300000000000409</v>
      </c>
      <c r="N53" s="14"/>
      <c r="O53" s="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40" customFormat="1" x14ac:dyDescent="0.2">
      <c r="A54" s="46" t="s">
        <v>90</v>
      </c>
      <c r="B54" s="47" t="s">
        <v>91</v>
      </c>
      <c r="C54" s="47" t="s">
        <v>103</v>
      </c>
      <c r="D54" s="47" t="s">
        <v>104</v>
      </c>
      <c r="E54" s="26">
        <v>582748</v>
      </c>
      <c r="F54" s="156">
        <v>668769</v>
      </c>
      <c r="G54" s="2">
        <f t="shared" si="1"/>
        <v>86021</v>
      </c>
      <c r="H54" s="44">
        <f t="shared" si="0"/>
        <v>0.14760000000000001</v>
      </c>
      <c r="I54" s="13" t="s">
        <v>870</v>
      </c>
      <c r="J54" s="16" t="s">
        <v>870</v>
      </c>
      <c r="K54" s="13" t="s">
        <v>915</v>
      </c>
      <c r="L54" s="64" t="s">
        <v>915</v>
      </c>
      <c r="M54" s="68" t="s">
        <v>915</v>
      </c>
      <c r="N54" s="14"/>
      <c r="O54" s="1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40" customFormat="1" x14ac:dyDescent="0.2">
      <c r="A55" s="46" t="s">
        <v>90</v>
      </c>
      <c r="B55" s="47" t="s">
        <v>91</v>
      </c>
      <c r="C55" s="47" t="s">
        <v>105</v>
      </c>
      <c r="D55" s="47" t="s">
        <v>106</v>
      </c>
      <c r="E55" s="26">
        <v>809911</v>
      </c>
      <c r="F55" s="156">
        <v>942603</v>
      </c>
      <c r="G55" s="2">
        <f t="shared" si="1"/>
        <v>132692</v>
      </c>
      <c r="H55" s="44">
        <f t="shared" si="0"/>
        <v>0.1638</v>
      </c>
      <c r="I55" s="13" t="s">
        <v>870</v>
      </c>
      <c r="J55" s="16" t="s">
        <v>870</v>
      </c>
      <c r="K55" s="13">
        <v>2016</v>
      </c>
      <c r="L55" s="64">
        <v>-11.060000000000002</v>
      </c>
      <c r="M55" s="68">
        <v>-15.129999999999995</v>
      </c>
      <c r="N55" s="14"/>
      <c r="O55" s="1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40" customFormat="1" x14ac:dyDescent="0.2">
      <c r="A56" s="46" t="s">
        <v>90</v>
      </c>
      <c r="B56" s="47" t="s">
        <v>91</v>
      </c>
      <c r="C56" s="47" t="s">
        <v>107</v>
      </c>
      <c r="D56" s="47" t="s">
        <v>108</v>
      </c>
      <c r="E56" s="26">
        <v>1611478</v>
      </c>
      <c r="F56" s="156">
        <v>2073547</v>
      </c>
      <c r="G56" s="2">
        <f t="shared" si="1"/>
        <v>462069</v>
      </c>
      <c r="H56" s="44">
        <f t="shared" si="0"/>
        <v>0.28670000000000001</v>
      </c>
      <c r="I56" s="13" t="s">
        <v>870</v>
      </c>
      <c r="J56" s="16" t="s">
        <v>870</v>
      </c>
      <c r="K56" s="13" t="s">
        <v>915</v>
      </c>
      <c r="L56" s="64" t="s">
        <v>915</v>
      </c>
      <c r="M56" s="68" t="s">
        <v>915</v>
      </c>
      <c r="N56" s="14"/>
      <c r="O56" s="1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40" customFormat="1" x14ac:dyDescent="0.2">
      <c r="A57" s="46" t="s">
        <v>90</v>
      </c>
      <c r="B57" s="47" t="s">
        <v>91</v>
      </c>
      <c r="C57" s="47" t="s">
        <v>109</v>
      </c>
      <c r="D57" s="47" t="s">
        <v>110</v>
      </c>
      <c r="E57" s="26">
        <v>1046451</v>
      </c>
      <c r="F57" s="156">
        <v>1227266</v>
      </c>
      <c r="G57" s="2">
        <f t="shared" si="1"/>
        <v>180815</v>
      </c>
      <c r="H57" s="44">
        <f t="shared" si="0"/>
        <v>0.17280000000000001</v>
      </c>
      <c r="I57" s="13" t="s">
        <v>870</v>
      </c>
      <c r="J57" s="16" t="s">
        <v>870</v>
      </c>
      <c r="K57" s="13">
        <v>2016</v>
      </c>
      <c r="L57" s="64">
        <v>-10.509999999999991</v>
      </c>
      <c r="M57" s="68">
        <v>-2.9000000000000341</v>
      </c>
      <c r="N57" s="14"/>
      <c r="O57" s="1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40" customFormat="1" x14ac:dyDescent="0.2">
      <c r="A58" s="46" t="s">
        <v>90</v>
      </c>
      <c r="B58" s="47" t="s">
        <v>91</v>
      </c>
      <c r="C58" s="47" t="s">
        <v>111</v>
      </c>
      <c r="D58" s="47" t="s">
        <v>112</v>
      </c>
      <c r="E58" s="26">
        <v>735335</v>
      </c>
      <c r="F58" s="156">
        <v>924706</v>
      </c>
      <c r="G58" s="2">
        <f t="shared" si="1"/>
        <v>189371</v>
      </c>
      <c r="H58" s="44">
        <f t="shared" si="0"/>
        <v>0.25750000000000001</v>
      </c>
      <c r="I58" s="13" t="s">
        <v>870</v>
      </c>
      <c r="J58" s="16" t="s">
        <v>870</v>
      </c>
      <c r="K58" s="13">
        <v>2016</v>
      </c>
      <c r="L58" s="64">
        <v>-11.980000000000018</v>
      </c>
      <c r="M58" s="68">
        <v>-18.680000000000007</v>
      </c>
      <c r="N58" s="14"/>
      <c r="O58" s="1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40" customFormat="1" x14ac:dyDescent="0.2">
      <c r="A59" s="46" t="s">
        <v>113</v>
      </c>
      <c r="B59" s="47" t="s">
        <v>114</v>
      </c>
      <c r="C59" s="47" t="s">
        <v>12</v>
      </c>
      <c r="D59" s="47" t="s">
        <v>115</v>
      </c>
      <c r="E59" s="26">
        <v>11720</v>
      </c>
      <c r="F59" s="156">
        <v>11720</v>
      </c>
      <c r="G59" s="2">
        <f t="shared" si="1"/>
        <v>0</v>
      </c>
      <c r="H59" s="44">
        <f t="shared" si="0"/>
        <v>0</v>
      </c>
      <c r="I59" s="13">
        <v>1</v>
      </c>
      <c r="J59" s="16">
        <v>1</v>
      </c>
      <c r="K59" s="13" t="s">
        <v>915</v>
      </c>
      <c r="L59" s="64" t="s">
        <v>915</v>
      </c>
      <c r="M59" s="68" t="s">
        <v>915</v>
      </c>
      <c r="N59" s="14"/>
      <c r="O59" s="1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40" customFormat="1" x14ac:dyDescent="0.2">
      <c r="A60" s="46" t="s">
        <v>113</v>
      </c>
      <c r="B60" s="47" t="s">
        <v>114</v>
      </c>
      <c r="C60" s="47" t="s">
        <v>116</v>
      </c>
      <c r="D60" s="47" t="s">
        <v>117</v>
      </c>
      <c r="E60" s="26">
        <v>17796</v>
      </c>
      <c r="F60" s="156">
        <v>17550</v>
      </c>
      <c r="G60" s="2">
        <f t="shared" si="1"/>
        <v>-246</v>
      </c>
      <c r="H60" s="44">
        <f t="shared" si="0"/>
        <v>-1.38E-2</v>
      </c>
      <c r="I60" s="13">
        <v>1</v>
      </c>
      <c r="J60" s="16">
        <v>1</v>
      </c>
      <c r="K60" s="13" t="s">
        <v>915</v>
      </c>
      <c r="L60" s="64" t="s">
        <v>915</v>
      </c>
      <c r="M60" s="68" t="s">
        <v>915</v>
      </c>
      <c r="N60" s="14"/>
      <c r="O60" s="1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40" customFormat="1" x14ac:dyDescent="0.2">
      <c r="A61" s="46" t="s">
        <v>113</v>
      </c>
      <c r="B61" s="47" t="s">
        <v>114</v>
      </c>
      <c r="C61" s="47" t="s">
        <v>118</v>
      </c>
      <c r="D61" s="47" t="s">
        <v>119</v>
      </c>
      <c r="E61" s="26">
        <v>227162</v>
      </c>
      <c r="F61" s="156">
        <v>386770</v>
      </c>
      <c r="G61" s="2">
        <f t="shared" si="1"/>
        <v>159608</v>
      </c>
      <c r="H61" s="44">
        <f t="shared" si="0"/>
        <v>0.7026</v>
      </c>
      <c r="I61" s="13" t="s">
        <v>870</v>
      </c>
      <c r="J61" s="16" t="s">
        <v>870</v>
      </c>
      <c r="K61" s="13" t="s">
        <v>915</v>
      </c>
      <c r="L61" s="64" t="s">
        <v>915</v>
      </c>
      <c r="M61" s="68" t="s">
        <v>915</v>
      </c>
      <c r="N61" s="14"/>
      <c r="O61" s="1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40" customFormat="1" x14ac:dyDescent="0.2">
      <c r="A62" s="46" t="s">
        <v>113</v>
      </c>
      <c r="B62" s="47" t="s">
        <v>114</v>
      </c>
      <c r="C62" s="47" t="s">
        <v>120</v>
      </c>
      <c r="D62" s="47" t="s">
        <v>121</v>
      </c>
      <c r="E62" s="26">
        <v>18715</v>
      </c>
      <c r="F62" s="156">
        <v>18226</v>
      </c>
      <c r="G62" s="2">
        <f t="shared" si="1"/>
        <v>-489</v>
      </c>
      <c r="H62" s="44">
        <f t="shared" si="0"/>
        <v>-2.6100000000000002E-2</v>
      </c>
      <c r="I62" s="13">
        <v>1</v>
      </c>
      <c r="J62" s="16">
        <v>1</v>
      </c>
      <c r="K62" s="13" t="s">
        <v>915</v>
      </c>
      <c r="L62" s="64" t="s">
        <v>915</v>
      </c>
      <c r="M62" s="68" t="s">
        <v>915</v>
      </c>
      <c r="N62" s="14"/>
      <c r="O62" s="1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40" customFormat="1" x14ac:dyDescent="0.2">
      <c r="A63" s="46" t="s">
        <v>113</v>
      </c>
      <c r="B63" s="47" t="s">
        <v>114</v>
      </c>
      <c r="C63" s="47" t="s">
        <v>47</v>
      </c>
      <c r="D63" s="47" t="s">
        <v>122</v>
      </c>
      <c r="E63" s="26">
        <v>9139321</v>
      </c>
      <c r="F63" s="156">
        <v>10949687</v>
      </c>
      <c r="G63" s="2">
        <f t="shared" si="1"/>
        <v>1810366</v>
      </c>
      <c r="H63" s="44">
        <f t="shared" si="0"/>
        <v>0.1981</v>
      </c>
      <c r="I63" s="13" t="s">
        <v>870</v>
      </c>
      <c r="J63" s="16" t="s">
        <v>870</v>
      </c>
      <c r="K63" s="13" t="s">
        <v>915</v>
      </c>
      <c r="L63" s="64" t="s">
        <v>915</v>
      </c>
      <c r="M63" s="68" t="s">
        <v>915</v>
      </c>
      <c r="N63" s="14"/>
      <c r="O63" s="1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40" customFormat="1" x14ac:dyDescent="0.2">
      <c r="A64" s="46" t="s">
        <v>113</v>
      </c>
      <c r="B64" s="47" t="s">
        <v>114</v>
      </c>
      <c r="C64" s="47" t="s">
        <v>123</v>
      </c>
      <c r="D64" s="47" t="s">
        <v>124</v>
      </c>
      <c r="E64" s="26">
        <v>22902409</v>
      </c>
      <c r="F64" s="156">
        <v>27134779</v>
      </c>
      <c r="G64" s="2">
        <f t="shared" si="1"/>
        <v>4232370</v>
      </c>
      <c r="H64" s="44">
        <f t="shared" si="0"/>
        <v>0.18479999999999999</v>
      </c>
      <c r="I64" s="13" t="s">
        <v>870</v>
      </c>
      <c r="J64" s="16" t="s">
        <v>870</v>
      </c>
      <c r="K64" s="13" t="s">
        <v>915</v>
      </c>
      <c r="L64" s="64" t="s">
        <v>915</v>
      </c>
      <c r="M64" s="68" t="s">
        <v>915</v>
      </c>
      <c r="N64" s="14"/>
      <c r="O64" s="1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40" customFormat="1" x14ac:dyDescent="0.2">
      <c r="A65" s="46" t="s">
        <v>113</v>
      </c>
      <c r="B65" s="47" t="s">
        <v>114</v>
      </c>
      <c r="C65" s="47" t="s">
        <v>125</v>
      </c>
      <c r="D65" s="47" t="s">
        <v>126</v>
      </c>
      <c r="E65" s="26">
        <v>9563661</v>
      </c>
      <c r="F65" s="156">
        <v>11206136</v>
      </c>
      <c r="G65" s="2">
        <f t="shared" si="1"/>
        <v>1642475</v>
      </c>
      <c r="H65" s="44">
        <f t="shared" si="0"/>
        <v>0.17169999999999999</v>
      </c>
      <c r="I65" s="13" t="s">
        <v>870</v>
      </c>
      <c r="J65" s="16" t="s">
        <v>870</v>
      </c>
      <c r="K65" s="13" t="s">
        <v>915</v>
      </c>
      <c r="L65" s="64" t="s">
        <v>915</v>
      </c>
      <c r="M65" s="68" t="s">
        <v>915</v>
      </c>
      <c r="N65" s="14"/>
      <c r="O65" s="1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40" customFormat="1" x14ac:dyDescent="0.2">
      <c r="A66" s="46" t="s">
        <v>113</v>
      </c>
      <c r="B66" s="47" t="s">
        <v>114</v>
      </c>
      <c r="C66" s="47" t="s">
        <v>127</v>
      </c>
      <c r="D66" s="47" t="s">
        <v>128</v>
      </c>
      <c r="E66" s="26">
        <v>646696</v>
      </c>
      <c r="F66" s="156">
        <v>803523</v>
      </c>
      <c r="G66" s="2">
        <f t="shared" si="1"/>
        <v>156827</v>
      </c>
      <c r="H66" s="44">
        <f t="shared" si="0"/>
        <v>0.24249999999999999</v>
      </c>
      <c r="I66" s="13" t="s">
        <v>870</v>
      </c>
      <c r="J66" s="16" t="s">
        <v>870</v>
      </c>
      <c r="K66" s="13" t="s">
        <v>915</v>
      </c>
      <c r="L66" s="64" t="s">
        <v>915</v>
      </c>
      <c r="M66" s="68" t="s">
        <v>915</v>
      </c>
      <c r="N66" s="14"/>
      <c r="O66" s="1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40" customFormat="1" x14ac:dyDescent="0.2">
      <c r="A67" s="46" t="s">
        <v>113</v>
      </c>
      <c r="B67" s="47" t="s">
        <v>114</v>
      </c>
      <c r="C67" s="47" t="s">
        <v>129</v>
      </c>
      <c r="D67" s="47" t="s">
        <v>130</v>
      </c>
      <c r="E67" s="26">
        <v>25651753</v>
      </c>
      <c r="F67" s="156">
        <v>30914567</v>
      </c>
      <c r="G67" s="2">
        <f t="shared" si="1"/>
        <v>5262814</v>
      </c>
      <c r="H67" s="44">
        <f t="shared" si="0"/>
        <v>0.20519999999999999</v>
      </c>
      <c r="I67" s="13" t="s">
        <v>870</v>
      </c>
      <c r="J67" s="16" t="s">
        <v>870</v>
      </c>
      <c r="K67" s="13" t="s">
        <v>915</v>
      </c>
      <c r="L67" s="64" t="s">
        <v>915</v>
      </c>
      <c r="M67" s="68" t="s">
        <v>915</v>
      </c>
      <c r="N67" s="14"/>
      <c r="O67" s="1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40" customFormat="1" x14ac:dyDescent="0.2">
      <c r="A68" s="46" t="s">
        <v>113</v>
      </c>
      <c r="B68" s="47" t="s">
        <v>114</v>
      </c>
      <c r="C68" s="47" t="s">
        <v>131</v>
      </c>
      <c r="D68" s="47" t="s">
        <v>132</v>
      </c>
      <c r="E68" s="26">
        <v>15601</v>
      </c>
      <c r="F68" s="156">
        <v>16138</v>
      </c>
      <c r="G68" s="2">
        <f t="shared" si="1"/>
        <v>537</v>
      </c>
      <c r="H68" s="44">
        <f t="shared" si="0"/>
        <v>3.44E-2</v>
      </c>
      <c r="I68" s="13">
        <v>1</v>
      </c>
      <c r="J68" s="16">
        <v>1</v>
      </c>
      <c r="K68" s="13">
        <v>2016</v>
      </c>
      <c r="L68" s="64">
        <v>-23.819999999999993</v>
      </c>
      <c r="M68" s="68">
        <v>-7.9499999999999886</v>
      </c>
      <c r="N68" s="14"/>
      <c r="O68" s="1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40" customFormat="1" x14ac:dyDescent="0.2">
      <c r="A69" s="46" t="s">
        <v>133</v>
      </c>
      <c r="B69" s="47" t="s">
        <v>134</v>
      </c>
      <c r="C69" s="47" t="s">
        <v>135</v>
      </c>
      <c r="D69" s="47" t="s">
        <v>136</v>
      </c>
      <c r="E69" s="26">
        <v>1145350</v>
      </c>
      <c r="F69" s="156">
        <v>1298556</v>
      </c>
      <c r="G69" s="2">
        <f t="shared" si="1"/>
        <v>153206</v>
      </c>
      <c r="H69" s="44">
        <f t="shared" si="0"/>
        <v>0.1338</v>
      </c>
      <c r="I69" s="13" t="s">
        <v>870</v>
      </c>
      <c r="J69" s="16" t="s">
        <v>870</v>
      </c>
      <c r="K69" s="13" t="s">
        <v>915</v>
      </c>
      <c r="L69" s="64" t="s">
        <v>915</v>
      </c>
      <c r="M69" s="68" t="s">
        <v>915</v>
      </c>
      <c r="N69" s="14"/>
      <c r="O69" s="14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40" customFormat="1" x14ac:dyDescent="0.2">
      <c r="A70" s="46" t="s">
        <v>133</v>
      </c>
      <c r="B70" s="47" t="s">
        <v>134</v>
      </c>
      <c r="C70" s="47" t="s">
        <v>41</v>
      </c>
      <c r="D70" s="47" t="s">
        <v>137</v>
      </c>
      <c r="E70" s="26">
        <v>7213360</v>
      </c>
      <c r="F70" s="156">
        <v>8391515</v>
      </c>
      <c r="G70" s="2">
        <f t="shared" si="1"/>
        <v>1178155</v>
      </c>
      <c r="H70" s="44">
        <f t="shared" si="0"/>
        <v>0.1633</v>
      </c>
      <c r="I70" s="13" t="s">
        <v>870</v>
      </c>
      <c r="J70" s="16" t="s">
        <v>870</v>
      </c>
      <c r="K70" s="13">
        <v>2016</v>
      </c>
      <c r="L70" s="64">
        <v>-215.56999999999971</v>
      </c>
      <c r="M70" s="68">
        <v>-125.33999999999969</v>
      </c>
      <c r="N70" s="14"/>
      <c r="O70" s="1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40" customFormat="1" x14ac:dyDescent="0.2">
      <c r="A71" s="46" t="s">
        <v>133</v>
      </c>
      <c r="B71" s="47" t="s">
        <v>134</v>
      </c>
      <c r="C71" s="47" t="s">
        <v>138</v>
      </c>
      <c r="D71" s="47" t="s">
        <v>139</v>
      </c>
      <c r="E71" s="26">
        <v>33707</v>
      </c>
      <c r="F71" s="156">
        <v>108240</v>
      </c>
      <c r="G71" s="2">
        <f t="shared" si="1"/>
        <v>74533</v>
      </c>
      <c r="H71" s="44">
        <f t="shared" si="0"/>
        <v>2.2111999999999998</v>
      </c>
      <c r="I71" s="13">
        <v>1</v>
      </c>
      <c r="J71" s="16" t="s">
        <v>870</v>
      </c>
      <c r="K71" s="13" t="s">
        <v>915</v>
      </c>
      <c r="L71" s="64" t="s">
        <v>915</v>
      </c>
      <c r="M71" s="68" t="s">
        <v>915</v>
      </c>
      <c r="N71" s="14"/>
      <c r="O71" s="1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40" customFormat="1" x14ac:dyDescent="0.2">
      <c r="A72" s="46" t="s">
        <v>133</v>
      </c>
      <c r="B72" s="47" t="s">
        <v>134</v>
      </c>
      <c r="C72" s="47" t="s">
        <v>123</v>
      </c>
      <c r="D72" s="47" t="s">
        <v>140</v>
      </c>
      <c r="E72" s="26">
        <v>3462543</v>
      </c>
      <c r="F72" s="156">
        <v>4329719</v>
      </c>
      <c r="G72" s="2">
        <f t="shared" si="1"/>
        <v>867176</v>
      </c>
      <c r="H72" s="44">
        <f t="shared" si="0"/>
        <v>0.25040000000000001</v>
      </c>
      <c r="I72" s="13" t="s">
        <v>870</v>
      </c>
      <c r="J72" s="16" t="s">
        <v>870</v>
      </c>
      <c r="K72" s="13" t="s">
        <v>915</v>
      </c>
      <c r="L72" s="64" t="s">
        <v>915</v>
      </c>
      <c r="M72" s="68" t="s">
        <v>915</v>
      </c>
      <c r="N72" s="14"/>
      <c r="O72" s="1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40" customFormat="1" x14ac:dyDescent="0.2">
      <c r="A73" s="46" t="s">
        <v>133</v>
      </c>
      <c r="B73" s="47" t="s">
        <v>134</v>
      </c>
      <c r="C73" s="47" t="s">
        <v>141</v>
      </c>
      <c r="D73" s="47" t="s">
        <v>142</v>
      </c>
      <c r="E73" s="26">
        <v>4089448</v>
      </c>
      <c r="F73" s="156">
        <v>4948737</v>
      </c>
      <c r="G73" s="2">
        <f t="shared" si="1"/>
        <v>859289</v>
      </c>
      <c r="H73" s="44">
        <f t="shared" ref="H73:H136" si="2">ROUND(G73/E73,4)</f>
        <v>0.21010000000000001</v>
      </c>
      <c r="I73" s="13" t="s">
        <v>870</v>
      </c>
      <c r="J73" s="16" t="s">
        <v>870</v>
      </c>
      <c r="K73" s="13" t="s">
        <v>915</v>
      </c>
      <c r="L73" s="64" t="s">
        <v>915</v>
      </c>
      <c r="M73" s="68" t="s">
        <v>915</v>
      </c>
      <c r="N73" s="14"/>
      <c r="O73" s="1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40" customFormat="1" x14ac:dyDescent="0.2">
      <c r="A74" s="46" t="s">
        <v>133</v>
      </c>
      <c r="B74" s="47" t="s">
        <v>134</v>
      </c>
      <c r="C74" s="47" t="s">
        <v>143</v>
      </c>
      <c r="D74" s="47" t="s">
        <v>144</v>
      </c>
      <c r="E74" s="26">
        <v>1233124</v>
      </c>
      <c r="F74" s="156">
        <v>1457144</v>
      </c>
      <c r="G74" s="2">
        <f t="shared" ref="G74:G137" si="3">SUM(F74-E74)</f>
        <v>224020</v>
      </c>
      <c r="H74" s="44">
        <f t="shared" si="2"/>
        <v>0.1817</v>
      </c>
      <c r="I74" s="13" t="s">
        <v>870</v>
      </c>
      <c r="J74" s="16" t="s">
        <v>870</v>
      </c>
      <c r="K74" s="13">
        <v>2016</v>
      </c>
      <c r="L74" s="64">
        <v>-22.519999999999982</v>
      </c>
      <c r="M74" s="68">
        <v>-35.75</v>
      </c>
      <c r="N74" s="14"/>
      <c r="O74" s="1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40" customFormat="1" x14ac:dyDescent="0.2">
      <c r="A75" s="46" t="s">
        <v>133</v>
      </c>
      <c r="B75" s="47" t="s">
        <v>134</v>
      </c>
      <c r="C75" s="47" t="s">
        <v>145</v>
      </c>
      <c r="D75" s="47" t="s">
        <v>146</v>
      </c>
      <c r="E75" s="26">
        <v>1440109</v>
      </c>
      <c r="F75" s="156">
        <v>1744480</v>
      </c>
      <c r="G75" s="2">
        <f t="shared" si="3"/>
        <v>304371</v>
      </c>
      <c r="H75" s="44">
        <f t="shared" si="2"/>
        <v>0.2114</v>
      </c>
      <c r="I75" s="13" t="s">
        <v>870</v>
      </c>
      <c r="J75" s="16" t="s">
        <v>870</v>
      </c>
      <c r="K75" s="13" t="s">
        <v>915</v>
      </c>
      <c r="L75" s="64" t="s">
        <v>915</v>
      </c>
      <c r="M75" s="68" t="s">
        <v>915</v>
      </c>
      <c r="N75" s="14"/>
      <c r="O75" s="1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40" customFormat="1" x14ac:dyDescent="0.2">
      <c r="A76" s="46" t="s">
        <v>133</v>
      </c>
      <c r="B76" s="47" t="s">
        <v>134</v>
      </c>
      <c r="C76" s="47" t="s">
        <v>147</v>
      </c>
      <c r="D76" s="47" t="s">
        <v>148</v>
      </c>
      <c r="E76" s="26">
        <v>229327</v>
      </c>
      <c r="F76" s="156">
        <v>375651</v>
      </c>
      <c r="G76" s="2">
        <f t="shared" si="3"/>
        <v>146324</v>
      </c>
      <c r="H76" s="44">
        <f t="shared" si="2"/>
        <v>0.6381</v>
      </c>
      <c r="I76" s="13" t="s">
        <v>870</v>
      </c>
      <c r="J76" s="16" t="s">
        <v>870</v>
      </c>
      <c r="K76" s="13">
        <v>2016</v>
      </c>
      <c r="L76" s="64">
        <v>-11.109999999999957</v>
      </c>
      <c r="M76" s="68">
        <v>-6.9399999999999977</v>
      </c>
      <c r="N76" s="14"/>
      <c r="O76" s="1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s="40" customFormat="1" x14ac:dyDescent="0.2">
      <c r="A77" s="46" t="s">
        <v>133</v>
      </c>
      <c r="B77" s="47" t="s">
        <v>134</v>
      </c>
      <c r="C77" s="47" t="s">
        <v>149</v>
      </c>
      <c r="D77" s="47" t="s">
        <v>150</v>
      </c>
      <c r="E77" s="26">
        <v>3896864</v>
      </c>
      <c r="F77" s="156">
        <v>4594825</v>
      </c>
      <c r="G77" s="2">
        <f t="shared" si="3"/>
        <v>697961</v>
      </c>
      <c r="H77" s="44">
        <f t="shared" si="2"/>
        <v>0.17910000000000001</v>
      </c>
      <c r="I77" s="13" t="s">
        <v>870</v>
      </c>
      <c r="J77" s="16" t="s">
        <v>870</v>
      </c>
      <c r="K77" s="13" t="s">
        <v>915</v>
      </c>
      <c r="L77" s="64" t="s">
        <v>915</v>
      </c>
      <c r="M77" s="68" t="s">
        <v>915</v>
      </c>
      <c r="N77" s="14"/>
      <c r="O77" s="14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40" customFormat="1" x14ac:dyDescent="0.2">
      <c r="A78" s="46" t="s">
        <v>151</v>
      </c>
      <c r="B78" s="47" t="s">
        <v>152</v>
      </c>
      <c r="C78" s="47" t="s">
        <v>153</v>
      </c>
      <c r="D78" s="47" t="s">
        <v>154</v>
      </c>
      <c r="E78" s="26">
        <v>546993</v>
      </c>
      <c r="F78" s="156">
        <v>645274</v>
      </c>
      <c r="G78" s="2">
        <f t="shared" si="3"/>
        <v>98281</v>
      </c>
      <c r="H78" s="44">
        <f t="shared" si="2"/>
        <v>0.1797</v>
      </c>
      <c r="I78" s="13" t="s">
        <v>870</v>
      </c>
      <c r="J78" s="16" t="s">
        <v>870</v>
      </c>
      <c r="K78" s="13" t="s">
        <v>915</v>
      </c>
      <c r="L78" s="64" t="s">
        <v>915</v>
      </c>
      <c r="M78" s="68" t="s">
        <v>915</v>
      </c>
      <c r="N78" s="14"/>
      <c r="O78" s="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s="40" customFormat="1" x14ac:dyDescent="0.2">
      <c r="A79" s="46" t="s">
        <v>151</v>
      </c>
      <c r="B79" s="47" t="s">
        <v>152</v>
      </c>
      <c r="C79" s="47" t="s">
        <v>155</v>
      </c>
      <c r="D79" s="47" t="s">
        <v>156</v>
      </c>
      <c r="E79" s="26">
        <v>794487</v>
      </c>
      <c r="F79" s="156">
        <v>855687</v>
      </c>
      <c r="G79" s="2">
        <f t="shared" si="3"/>
        <v>61200</v>
      </c>
      <c r="H79" s="44">
        <f t="shared" si="2"/>
        <v>7.6999999999999999E-2</v>
      </c>
      <c r="I79" s="13" t="s">
        <v>870</v>
      </c>
      <c r="J79" s="16" t="s">
        <v>870</v>
      </c>
      <c r="K79" s="13">
        <v>2016</v>
      </c>
      <c r="L79" s="64">
        <v>-22.419999999999959</v>
      </c>
      <c r="M79" s="68">
        <v>-16.359999999999985</v>
      </c>
      <c r="N79" s="14"/>
      <c r="O79" s="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s="40" customFormat="1" x14ac:dyDescent="0.2">
      <c r="A80" s="46" t="s">
        <v>151</v>
      </c>
      <c r="B80" s="47" t="s">
        <v>152</v>
      </c>
      <c r="C80" s="47" t="s">
        <v>34</v>
      </c>
      <c r="D80" s="47" t="s">
        <v>157</v>
      </c>
      <c r="E80" s="26">
        <v>2163049</v>
      </c>
      <c r="F80" s="156">
        <v>2494982</v>
      </c>
      <c r="G80" s="2">
        <f t="shared" si="3"/>
        <v>331933</v>
      </c>
      <c r="H80" s="44">
        <f t="shared" si="2"/>
        <v>0.1535</v>
      </c>
      <c r="I80" s="13" t="s">
        <v>870</v>
      </c>
      <c r="J80" s="16" t="s">
        <v>870</v>
      </c>
      <c r="K80" s="13" t="s">
        <v>915</v>
      </c>
      <c r="L80" s="64" t="s">
        <v>915</v>
      </c>
      <c r="M80" s="68" t="s">
        <v>915</v>
      </c>
      <c r="N80" s="14"/>
      <c r="O80" s="1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40" customFormat="1" x14ac:dyDescent="0.2">
      <c r="A81" s="46" t="s">
        <v>151</v>
      </c>
      <c r="B81" s="47" t="s">
        <v>152</v>
      </c>
      <c r="C81" s="47" t="s">
        <v>158</v>
      </c>
      <c r="D81" s="47" t="s">
        <v>159</v>
      </c>
      <c r="E81" s="26">
        <v>800757</v>
      </c>
      <c r="F81" s="156">
        <v>918760</v>
      </c>
      <c r="G81" s="2">
        <f t="shared" si="3"/>
        <v>118003</v>
      </c>
      <c r="H81" s="44">
        <f t="shared" si="2"/>
        <v>0.1474</v>
      </c>
      <c r="I81" s="13" t="s">
        <v>870</v>
      </c>
      <c r="J81" s="16" t="s">
        <v>870</v>
      </c>
      <c r="K81" s="13" t="s">
        <v>915</v>
      </c>
      <c r="L81" s="64" t="s">
        <v>915</v>
      </c>
      <c r="M81" s="68" t="s">
        <v>915</v>
      </c>
      <c r="N81" s="14"/>
      <c r="O81" s="1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s="40" customFormat="1" x14ac:dyDescent="0.2">
      <c r="A82" s="46" t="s">
        <v>151</v>
      </c>
      <c r="B82" s="47" t="s">
        <v>152</v>
      </c>
      <c r="C82" s="47" t="s">
        <v>116</v>
      </c>
      <c r="D82" s="47" t="s">
        <v>160</v>
      </c>
      <c r="E82" s="26">
        <v>1130408</v>
      </c>
      <c r="F82" s="156">
        <v>1283457</v>
      </c>
      <c r="G82" s="2">
        <f t="shared" si="3"/>
        <v>153049</v>
      </c>
      <c r="H82" s="44">
        <f t="shared" si="2"/>
        <v>0.13539999999999999</v>
      </c>
      <c r="I82" s="13" t="s">
        <v>870</v>
      </c>
      <c r="J82" s="16" t="s">
        <v>870</v>
      </c>
      <c r="K82" s="13" t="s">
        <v>915</v>
      </c>
      <c r="L82" s="64" t="s">
        <v>915</v>
      </c>
      <c r="M82" s="68" t="s">
        <v>915</v>
      </c>
      <c r="N82" s="14"/>
      <c r="O82" s="1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40" customFormat="1" x14ac:dyDescent="0.2">
      <c r="A83" s="46" t="s">
        <v>151</v>
      </c>
      <c r="B83" s="47" t="s">
        <v>152</v>
      </c>
      <c r="C83" s="47" t="s">
        <v>161</v>
      </c>
      <c r="D83" s="47" t="s">
        <v>162</v>
      </c>
      <c r="E83" s="26">
        <v>2632906</v>
      </c>
      <c r="F83" s="156">
        <v>2986531</v>
      </c>
      <c r="G83" s="2">
        <f t="shared" si="3"/>
        <v>353625</v>
      </c>
      <c r="H83" s="44">
        <f t="shared" si="2"/>
        <v>0.1343</v>
      </c>
      <c r="I83" s="13" t="s">
        <v>870</v>
      </c>
      <c r="J83" s="16" t="s">
        <v>870</v>
      </c>
      <c r="K83" s="13">
        <v>2016</v>
      </c>
      <c r="L83" s="64">
        <v>-21.409999999999854</v>
      </c>
      <c r="M83" s="68">
        <v>-26.970000000000027</v>
      </c>
      <c r="N83" s="14"/>
      <c r="O83" s="1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40" customFormat="1" x14ac:dyDescent="0.2">
      <c r="A84" s="46" t="s">
        <v>151</v>
      </c>
      <c r="B84" s="47" t="s">
        <v>152</v>
      </c>
      <c r="C84" s="47" t="s">
        <v>163</v>
      </c>
      <c r="D84" s="47" t="s">
        <v>164</v>
      </c>
      <c r="E84" s="26">
        <v>2109839</v>
      </c>
      <c r="F84" s="156">
        <v>2433168</v>
      </c>
      <c r="G84" s="2">
        <f t="shared" si="3"/>
        <v>323329</v>
      </c>
      <c r="H84" s="44">
        <f t="shared" si="2"/>
        <v>0.1532</v>
      </c>
      <c r="I84" s="13" t="s">
        <v>870</v>
      </c>
      <c r="J84" s="16" t="s">
        <v>870</v>
      </c>
      <c r="K84" s="13" t="s">
        <v>915</v>
      </c>
      <c r="L84" s="64" t="s">
        <v>915</v>
      </c>
      <c r="M84" s="68" t="s">
        <v>915</v>
      </c>
      <c r="N84" s="14"/>
      <c r="O84" s="1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40" customFormat="1" x14ac:dyDescent="0.2">
      <c r="A85" s="46" t="s">
        <v>151</v>
      </c>
      <c r="B85" s="47" t="s">
        <v>152</v>
      </c>
      <c r="C85" s="47" t="s">
        <v>165</v>
      </c>
      <c r="D85" s="47" t="s">
        <v>166</v>
      </c>
      <c r="E85" s="26">
        <v>1479844</v>
      </c>
      <c r="F85" s="156">
        <v>1614729</v>
      </c>
      <c r="G85" s="2">
        <f t="shared" si="3"/>
        <v>134885</v>
      </c>
      <c r="H85" s="44">
        <f t="shared" si="2"/>
        <v>9.11E-2</v>
      </c>
      <c r="I85" s="13" t="s">
        <v>870</v>
      </c>
      <c r="J85" s="16" t="s">
        <v>870</v>
      </c>
      <c r="K85" s="13">
        <v>2016</v>
      </c>
      <c r="L85" s="64">
        <v>-26.230000000000018</v>
      </c>
      <c r="M85" s="68">
        <v>-8.2899999999999636</v>
      </c>
      <c r="N85" s="14"/>
      <c r="O85" s="1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40" customFormat="1" x14ac:dyDescent="0.2">
      <c r="A86" s="46" t="s">
        <v>151</v>
      </c>
      <c r="B86" s="47" t="s">
        <v>152</v>
      </c>
      <c r="C86" s="47" t="s">
        <v>59</v>
      </c>
      <c r="D86" s="47" t="s">
        <v>167</v>
      </c>
      <c r="E86" s="26">
        <v>2153043</v>
      </c>
      <c r="F86" s="156">
        <v>2607827</v>
      </c>
      <c r="G86" s="2">
        <f t="shared" si="3"/>
        <v>454784</v>
      </c>
      <c r="H86" s="44">
        <f t="shared" si="2"/>
        <v>0.2112</v>
      </c>
      <c r="I86" s="13" t="s">
        <v>870</v>
      </c>
      <c r="J86" s="16" t="s">
        <v>870</v>
      </c>
      <c r="K86" s="13" t="s">
        <v>915</v>
      </c>
      <c r="L86" s="64" t="s">
        <v>915</v>
      </c>
      <c r="M86" s="68" t="s">
        <v>915</v>
      </c>
      <c r="N86" s="14"/>
      <c r="O86" s="1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40" customFormat="1" x14ac:dyDescent="0.2">
      <c r="A87" s="46" t="s">
        <v>151</v>
      </c>
      <c r="B87" s="47" t="s">
        <v>152</v>
      </c>
      <c r="C87" s="47" t="s">
        <v>168</v>
      </c>
      <c r="D87" s="47" t="s">
        <v>169</v>
      </c>
      <c r="E87" s="26">
        <v>1991482</v>
      </c>
      <c r="F87" s="156">
        <v>2317744</v>
      </c>
      <c r="G87" s="2">
        <f t="shared" si="3"/>
        <v>326262</v>
      </c>
      <c r="H87" s="44">
        <f t="shared" si="2"/>
        <v>0.1638</v>
      </c>
      <c r="I87" s="13" t="s">
        <v>870</v>
      </c>
      <c r="J87" s="16" t="s">
        <v>870</v>
      </c>
      <c r="K87" s="13">
        <v>2016</v>
      </c>
      <c r="L87" s="64">
        <v>-13.460000000000036</v>
      </c>
      <c r="M87" s="68">
        <v>-32.509999999999991</v>
      </c>
      <c r="N87" s="14"/>
      <c r="O87" s="1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40" customFormat="1" x14ac:dyDescent="0.2">
      <c r="A88" s="46" t="s">
        <v>151</v>
      </c>
      <c r="B88" s="47" t="s">
        <v>152</v>
      </c>
      <c r="C88" s="47" t="s">
        <v>170</v>
      </c>
      <c r="D88" s="47" t="s">
        <v>171</v>
      </c>
      <c r="E88" s="26">
        <v>12919722</v>
      </c>
      <c r="F88" s="156">
        <v>15260023</v>
      </c>
      <c r="G88" s="2">
        <f t="shared" si="3"/>
        <v>2340301</v>
      </c>
      <c r="H88" s="44">
        <f t="shared" si="2"/>
        <v>0.18110000000000001</v>
      </c>
      <c r="I88" s="13" t="s">
        <v>870</v>
      </c>
      <c r="J88" s="16" t="s">
        <v>870</v>
      </c>
      <c r="K88" s="13" t="s">
        <v>915</v>
      </c>
      <c r="L88" s="64" t="s">
        <v>915</v>
      </c>
      <c r="M88" s="68" t="s">
        <v>915</v>
      </c>
      <c r="N88" s="14"/>
      <c r="O88" s="1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40" customFormat="1" x14ac:dyDescent="0.2">
      <c r="A89" s="48" t="s">
        <v>151</v>
      </c>
      <c r="B89" s="49" t="s">
        <v>152</v>
      </c>
      <c r="C89" s="49" t="s">
        <v>172</v>
      </c>
      <c r="D89" s="49" t="s">
        <v>173</v>
      </c>
      <c r="E89" s="26">
        <v>218848</v>
      </c>
      <c r="F89" s="156">
        <v>583795</v>
      </c>
      <c r="G89" s="2">
        <f t="shared" si="3"/>
        <v>364947</v>
      </c>
      <c r="H89" s="44">
        <f t="shared" si="2"/>
        <v>1.6676</v>
      </c>
      <c r="I89" s="13" t="s">
        <v>870</v>
      </c>
      <c r="J89" s="16" t="s">
        <v>870</v>
      </c>
      <c r="K89" s="13" t="s">
        <v>915</v>
      </c>
      <c r="L89" s="64" t="s">
        <v>915</v>
      </c>
      <c r="M89" s="68" t="s">
        <v>915</v>
      </c>
      <c r="N89" s="14"/>
      <c r="O89" s="1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40" customFormat="1" x14ac:dyDescent="0.2">
      <c r="A90" s="46" t="s">
        <v>174</v>
      </c>
      <c r="B90" s="47" t="s">
        <v>175</v>
      </c>
      <c r="C90" s="47" t="s">
        <v>34</v>
      </c>
      <c r="D90" s="47" t="s">
        <v>177</v>
      </c>
      <c r="E90" s="26">
        <v>834891</v>
      </c>
      <c r="F90" s="156">
        <v>879468</v>
      </c>
      <c r="G90" s="2">
        <f t="shared" si="3"/>
        <v>44577</v>
      </c>
      <c r="H90" s="44">
        <f t="shared" si="2"/>
        <v>5.3400000000000003E-2</v>
      </c>
      <c r="I90" s="13" t="s">
        <v>870</v>
      </c>
      <c r="J90" s="16" t="s">
        <v>870</v>
      </c>
      <c r="K90" s="13">
        <v>2016</v>
      </c>
      <c r="L90" s="64">
        <v>-24.349999999999966</v>
      </c>
      <c r="M90" s="68">
        <v>-14.610000000000014</v>
      </c>
      <c r="N90" s="14"/>
      <c r="O90" s="14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40" customFormat="1" x14ac:dyDescent="0.2">
      <c r="A91" s="46" t="s">
        <v>174</v>
      </c>
      <c r="B91" s="47" t="s">
        <v>175</v>
      </c>
      <c r="C91" s="47" t="s">
        <v>26</v>
      </c>
      <c r="D91" s="47" t="s">
        <v>178</v>
      </c>
      <c r="E91" s="26">
        <v>1505238</v>
      </c>
      <c r="F91" s="156">
        <v>1709723</v>
      </c>
      <c r="G91" s="2">
        <f t="shared" si="3"/>
        <v>204485</v>
      </c>
      <c r="H91" s="44">
        <f t="shared" si="2"/>
        <v>0.1358</v>
      </c>
      <c r="I91" s="13" t="s">
        <v>870</v>
      </c>
      <c r="J91" s="16" t="s">
        <v>870</v>
      </c>
      <c r="K91" s="13">
        <v>2016</v>
      </c>
      <c r="L91" s="64">
        <v>-16.25</v>
      </c>
      <c r="M91" s="68">
        <v>-18.439999999999998</v>
      </c>
      <c r="N91" s="14"/>
      <c r="O91" s="14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40" customFormat="1" x14ac:dyDescent="0.2">
      <c r="A92" s="46" t="s">
        <v>174</v>
      </c>
      <c r="B92" s="47" t="s">
        <v>175</v>
      </c>
      <c r="C92" s="47" t="s">
        <v>57</v>
      </c>
      <c r="D92" s="47" t="s">
        <v>179</v>
      </c>
      <c r="E92" s="26">
        <v>1250920</v>
      </c>
      <c r="F92" s="156">
        <v>1534304</v>
      </c>
      <c r="G92" s="2">
        <f t="shared" si="3"/>
        <v>283384</v>
      </c>
      <c r="H92" s="44">
        <f t="shared" si="2"/>
        <v>0.22650000000000001</v>
      </c>
      <c r="I92" s="13" t="s">
        <v>870</v>
      </c>
      <c r="J92" s="16" t="s">
        <v>870</v>
      </c>
      <c r="K92" s="13" t="s">
        <v>915</v>
      </c>
      <c r="L92" s="64" t="s">
        <v>915</v>
      </c>
      <c r="M92" s="68" t="s">
        <v>915</v>
      </c>
      <c r="N92" s="14"/>
      <c r="O92" s="14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40" customFormat="1" x14ac:dyDescent="0.2">
      <c r="A93" s="46" t="s">
        <v>174</v>
      </c>
      <c r="B93" s="47" t="s">
        <v>175</v>
      </c>
      <c r="C93" s="47" t="s">
        <v>16</v>
      </c>
      <c r="D93" s="47" t="s">
        <v>180</v>
      </c>
      <c r="E93" s="26">
        <v>1562911</v>
      </c>
      <c r="F93" s="156">
        <v>1783586</v>
      </c>
      <c r="G93" s="2">
        <f t="shared" si="3"/>
        <v>220675</v>
      </c>
      <c r="H93" s="44">
        <f t="shared" si="2"/>
        <v>0.14119999999999999</v>
      </c>
      <c r="I93" s="13" t="s">
        <v>870</v>
      </c>
      <c r="J93" s="16" t="s">
        <v>870</v>
      </c>
      <c r="K93" s="13">
        <v>2016</v>
      </c>
      <c r="L93" s="64">
        <v>-6.7400000000000091</v>
      </c>
      <c r="M93" s="68">
        <v>-21</v>
      </c>
      <c r="N93" s="14"/>
      <c r="O93" s="1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40" customFormat="1" x14ac:dyDescent="0.2">
      <c r="A94" s="46" t="s">
        <v>174</v>
      </c>
      <c r="B94" s="47" t="s">
        <v>175</v>
      </c>
      <c r="C94" s="47" t="s">
        <v>181</v>
      </c>
      <c r="D94" s="47" t="s">
        <v>881</v>
      </c>
      <c r="E94" s="26">
        <v>4680578</v>
      </c>
      <c r="F94" s="156">
        <v>5304582</v>
      </c>
      <c r="G94" s="2">
        <f t="shared" si="3"/>
        <v>624004</v>
      </c>
      <c r="H94" s="44">
        <f t="shared" si="2"/>
        <v>0.1333</v>
      </c>
      <c r="I94" s="13" t="s">
        <v>870</v>
      </c>
      <c r="J94" s="16" t="s">
        <v>870</v>
      </c>
      <c r="K94" s="13">
        <v>2016</v>
      </c>
      <c r="L94" s="64">
        <v>-74.949999999999818</v>
      </c>
      <c r="M94" s="68">
        <v>-43.909999999999854</v>
      </c>
      <c r="N94" s="14"/>
      <c r="O94" s="1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40" customFormat="1" x14ac:dyDescent="0.2">
      <c r="A95" s="46" t="s">
        <v>182</v>
      </c>
      <c r="B95" s="47" t="s">
        <v>183</v>
      </c>
      <c r="C95" s="47" t="s">
        <v>57</v>
      </c>
      <c r="D95" s="47" t="s">
        <v>184</v>
      </c>
      <c r="E95" s="26">
        <v>150700</v>
      </c>
      <c r="F95" s="156">
        <v>226885</v>
      </c>
      <c r="G95" s="2">
        <f t="shared" si="3"/>
        <v>76185</v>
      </c>
      <c r="H95" s="44">
        <f t="shared" si="2"/>
        <v>0.50549999999999995</v>
      </c>
      <c r="I95" s="13">
        <v>1</v>
      </c>
      <c r="J95" s="16" t="s">
        <v>870</v>
      </c>
      <c r="K95" s="13">
        <v>2016</v>
      </c>
      <c r="L95" s="64">
        <v>-34.299999999999955</v>
      </c>
      <c r="M95" s="68">
        <v>-23.640000000000043</v>
      </c>
      <c r="N95" s="14"/>
      <c r="O95" s="14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40" customFormat="1" x14ac:dyDescent="0.2">
      <c r="A96" s="46" t="s">
        <v>182</v>
      </c>
      <c r="B96" s="47" t="s">
        <v>183</v>
      </c>
      <c r="C96" s="47" t="s">
        <v>185</v>
      </c>
      <c r="D96" s="47" t="s">
        <v>186</v>
      </c>
      <c r="E96" s="26">
        <v>478315</v>
      </c>
      <c r="F96" s="156">
        <v>562340</v>
      </c>
      <c r="G96" s="2">
        <f t="shared" si="3"/>
        <v>84025</v>
      </c>
      <c r="H96" s="44">
        <f t="shared" si="2"/>
        <v>0.1757</v>
      </c>
      <c r="I96" s="13" t="s">
        <v>870</v>
      </c>
      <c r="J96" s="16" t="s">
        <v>870</v>
      </c>
      <c r="K96" s="13" t="s">
        <v>915</v>
      </c>
      <c r="L96" s="64" t="s">
        <v>915</v>
      </c>
      <c r="M96" s="68" t="s">
        <v>915</v>
      </c>
      <c r="N96" s="14"/>
      <c r="O96" s="1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40" customFormat="1" x14ac:dyDescent="0.2">
      <c r="A97" s="46" t="s">
        <v>182</v>
      </c>
      <c r="B97" s="47" t="s">
        <v>183</v>
      </c>
      <c r="C97" s="47" t="s">
        <v>18</v>
      </c>
      <c r="D97" s="47" t="s">
        <v>187</v>
      </c>
      <c r="E97" s="26">
        <v>59412</v>
      </c>
      <c r="F97" s="156">
        <v>101428</v>
      </c>
      <c r="G97" s="2">
        <f t="shared" si="3"/>
        <v>42016</v>
      </c>
      <c r="H97" s="44">
        <f t="shared" si="2"/>
        <v>0.70720000000000005</v>
      </c>
      <c r="I97" s="13" t="s">
        <v>870</v>
      </c>
      <c r="J97" s="16" t="s">
        <v>870</v>
      </c>
      <c r="K97" s="13">
        <v>2016</v>
      </c>
      <c r="L97" s="64">
        <v>-4.2900000000000205</v>
      </c>
      <c r="M97" s="68">
        <v>-1.9500000000000028</v>
      </c>
      <c r="N97" s="14"/>
      <c r="O97" s="1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40" customFormat="1" x14ac:dyDescent="0.2">
      <c r="A98" s="46" t="s">
        <v>188</v>
      </c>
      <c r="B98" s="47" t="s">
        <v>189</v>
      </c>
      <c r="C98" s="47" t="s">
        <v>190</v>
      </c>
      <c r="D98" s="47" t="s">
        <v>191</v>
      </c>
      <c r="E98" s="26">
        <v>1202272</v>
      </c>
      <c r="F98" s="156">
        <v>1391626</v>
      </c>
      <c r="G98" s="2">
        <f t="shared" si="3"/>
        <v>189354</v>
      </c>
      <c r="H98" s="44">
        <f t="shared" si="2"/>
        <v>0.1575</v>
      </c>
      <c r="I98" s="13" t="s">
        <v>870</v>
      </c>
      <c r="J98" s="16" t="s">
        <v>870</v>
      </c>
      <c r="K98" s="13" t="s">
        <v>915</v>
      </c>
      <c r="L98" s="64" t="s">
        <v>915</v>
      </c>
      <c r="M98" s="68" t="s">
        <v>915</v>
      </c>
      <c r="N98" s="14"/>
      <c r="O98" s="1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40" customFormat="1" x14ac:dyDescent="0.2">
      <c r="A99" s="46" t="s">
        <v>188</v>
      </c>
      <c r="B99" s="47" t="s">
        <v>189</v>
      </c>
      <c r="C99" s="47" t="s">
        <v>57</v>
      </c>
      <c r="D99" s="47" t="s">
        <v>192</v>
      </c>
      <c r="E99" s="26">
        <v>62163183</v>
      </c>
      <c r="F99" s="156">
        <v>76519183</v>
      </c>
      <c r="G99" s="2">
        <f t="shared" si="3"/>
        <v>14356000</v>
      </c>
      <c r="H99" s="44">
        <f t="shared" si="2"/>
        <v>0.23089999999999999</v>
      </c>
      <c r="I99" s="13" t="s">
        <v>870</v>
      </c>
      <c r="J99" s="16" t="s">
        <v>870</v>
      </c>
      <c r="K99" s="13" t="s">
        <v>915</v>
      </c>
      <c r="L99" s="64" t="s">
        <v>915</v>
      </c>
      <c r="M99" s="68" t="s">
        <v>915</v>
      </c>
      <c r="N99" s="14"/>
      <c r="O99" s="1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40" customFormat="1" x14ac:dyDescent="0.2">
      <c r="A100" s="46" t="s">
        <v>188</v>
      </c>
      <c r="B100" s="47" t="s">
        <v>189</v>
      </c>
      <c r="C100" s="47" t="s">
        <v>193</v>
      </c>
      <c r="D100" s="47" t="s">
        <v>194</v>
      </c>
      <c r="E100" s="26">
        <v>36125191</v>
      </c>
      <c r="F100" s="156">
        <v>45645549</v>
      </c>
      <c r="G100" s="2">
        <f t="shared" si="3"/>
        <v>9520358</v>
      </c>
      <c r="H100" s="44">
        <f t="shared" si="2"/>
        <v>0.26350000000000001</v>
      </c>
      <c r="I100" s="13" t="s">
        <v>870</v>
      </c>
      <c r="J100" s="16" t="s">
        <v>870</v>
      </c>
      <c r="K100" s="13" t="s">
        <v>915</v>
      </c>
      <c r="L100" s="64" t="s">
        <v>915</v>
      </c>
      <c r="M100" s="68" t="s">
        <v>915</v>
      </c>
      <c r="N100" s="14"/>
      <c r="O100" s="1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40" customFormat="1" x14ac:dyDescent="0.2">
      <c r="A101" s="46" t="s">
        <v>188</v>
      </c>
      <c r="B101" s="47" t="s">
        <v>189</v>
      </c>
      <c r="C101" s="47" t="s">
        <v>84</v>
      </c>
      <c r="D101" s="47" t="s">
        <v>195</v>
      </c>
      <c r="E101" s="26">
        <v>9087370</v>
      </c>
      <c r="F101" s="156">
        <v>10714605</v>
      </c>
      <c r="G101" s="2">
        <f t="shared" si="3"/>
        <v>1627235</v>
      </c>
      <c r="H101" s="44">
        <f t="shared" si="2"/>
        <v>0.17910000000000001</v>
      </c>
      <c r="I101" s="13" t="s">
        <v>870</v>
      </c>
      <c r="J101" s="16" t="s">
        <v>870</v>
      </c>
      <c r="K101" s="13" t="s">
        <v>915</v>
      </c>
      <c r="L101" s="64" t="s">
        <v>915</v>
      </c>
      <c r="M101" s="68" t="s">
        <v>915</v>
      </c>
      <c r="N101" s="14"/>
      <c r="O101" s="1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40" customFormat="1" x14ac:dyDescent="0.2">
      <c r="A102" s="46" t="s">
        <v>188</v>
      </c>
      <c r="B102" s="47" t="s">
        <v>189</v>
      </c>
      <c r="C102" s="47" t="s">
        <v>127</v>
      </c>
      <c r="D102" s="47" t="s">
        <v>196</v>
      </c>
      <c r="E102" s="26">
        <v>3636991</v>
      </c>
      <c r="F102" s="156">
        <v>4225604</v>
      </c>
      <c r="G102" s="2">
        <f t="shared" si="3"/>
        <v>588613</v>
      </c>
      <c r="H102" s="44">
        <f t="shared" si="2"/>
        <v>0.1618</v>
      </c>
      <c r="I102" s="13" t="s">
        <v>870</v>
      </c>
      <c r="J102" s="16" t="s">
        <v>870</v>
      </c>
      <c r="K102" s="13">
        <v>2016</v>
      </c>
      <c r="L102" s="64">
        <v>-24.220000000000027</v>
      </c>
      <c r="M102" s="68">
        <v>-21.629999999999882</v>
      </c>
      <c r="N102" s="14"/>
      <c r="O102" s="1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40" customFormat="1" x14ac:dyDescent="0.2">
      <c r="A103" s="46" t="s">
        <v>188</v>
      </c>
      <c r="B103" s="47" t="s">
        <v>189</v>
      </c>
      <c r="C103" s="47" t="s">
        <v>197</v>
      </c>
      <c r="D103" s="47" t="s">
        <v>198</v>
      </c>
      <c r="E103" s="26">
        <v>4714363</v>
      </c>
      <c r="F103" s="156">
        <v>5491408</v>
      </c>
      <c r="G103" s="2">
        <f t="shared" si="3"/>
        <v>777045</v>
      </c>
      <c r="H103" s="44">
        <f t="shared" si="2"/>
        <v>0.1648</v>
      </c>
      <c r="I103" s="13" t="s">
        <v>870</v>
      </c>
      <c r="J103" s="16" t="s">
        <v>870</v>
      </c>
      <c r="K103" s="13" t="s">
        <v>915</v>
      </c>
      <c r="L103" s="64" t="s">
        <v>915</v>
      </c>
      <c r="M103" s="68" t="s">
        <v>915</v>
      </c>
      <c r="N103" s="14"/>
      <c r="O103" s="1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40" customFormat="1" x14ac:dyDescent="0.2">
      <c r="A104" s="46" t="s">
        <v>199</v>
      </c>
      <c r="B104" s="47" t="s">
        <v>200</v>
      </c>
      <c r="C104" s="47" t="s">
        <v>201</v>
      </c>
      <c r="D104" s="47" t="s">
        <v>202</v>
      </c>
      <c r="E104" s="26">
        <v>1165962</v>
      </c>
      <c r="F104" s="156">
        <v>1278336</v>
      </c>
      <c r="G104" s="2">
        <f t="shared" si="3"/>
        <v>112374</v>
      </c>
      <c r="H104" s="44">
        <f t="shared" si="2"/>
        <v>9.64E-2</v>
      </c>
      <c r="I104" s="13" t="s">
        <v>870</v>
      </c>
      <c r="J104" s="16" t="s">
        <v>870</v>
      </c>
      <c r="K104" s="13" t="s">
        <v>915</v>
      </c>
      <c r="L104" s="64" t="s">
        <v>915</v>
      </c>
      <c r="M104" s="68" t="s">
        <v>915</v>
      </c>
      <c r="N104" s="14"/>
      <c r="O104" s="1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40" customFormat="1" x14ac:dyDescent="0.2">
      <c r="A105" s="46" t="s">
        <v>199</v>
      </c>
      <c r="B105" s="47" t="s">
        <v>200</v>
      </c>
      <c r="C105" s="47" t="s">
        <v>26</v>
      </c>
      <c r="D105" s="47" t="s">
        <v>203</v>
      </c>
      <c r="E105" s="26">
        <v>618705</v>
      </c>
      <c r="F105" s="156">
        <v>900812</v>
      </c>
      <c r="G105" s="2">
        <f t="shared" si="3"/>
        <v>282107</v>
      </c>
      <c r="H105" s="44">
        <f t="shared" si="2"/>
        <v>0.45600000000000002</v>
      </c>
      <c r="I105" s="13">
        <v>1</v>
      </c>
      <c r="J105" s="16" t="s">
        <v>870</v>
      </c>
      <c r="K105" s="13">
        <v>2016</v>
      </c>
      <c r="L105" s="64">
        <v>-14.220000000000027</v>
      </c>
      <c r="M105" s="68">
        <v>-22.950000000000045</v>
      </c>
      <c r="N105" s="14"/>
      <c r="O105" s="1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40" customFormat="1" x14ac:dyDescent="0.2">
      <c r="A106" s="46" t="s">
        <v>199</v>
      </c>
      <c r="B106" s="47" t="s">
        <v>200</v>
      </c>
      <c r="C106" s="47" t="s">
        <v>57</v>
      </c>
      <c r="D106" s="47" t="s">
        <v>204</v>
      </c>
      <c r="E106" s="26">
        <v>568766</v>
      </c>
      <c r="F106" s="156">
        <v>680528</v>
      </c>
      <c r="G106" s="2">
        <f t="shared" si="3"/>
        <v>111762</v>
      </c>
      <c r="H106" s="44">
        <f t="shared" si="2"/>
        <v>0.19650000000000001</v>
      </c>
      <c r="I106" s="13" t="s">
        <v>870</v>
      </c>
      <c r="J106" s="16" t="s">
        <v>870</v>
      </c>
      <c r="K106" s="13" t="s">
        <v>915</v>
      </c>
      <c r="L106" s="64" t="s">
        <v>915</v>
      </c>
      <c r="M106" s="68" t="s">
        <v>915</v>
      </c>
      <c r="N106" s="14"/>
      <c r="O106" s="1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40" customFormat="1" x14ac:dyDescent="0.2">
      <c r="A107" s="46" t="s">
        <v>205</v>
      </c>
      <c r="B107" s="47" t="s">
        <v>206</v>
      </c>
      <c r="C107" s="47" t="s">
        <v>207</v>
      </c>
      <c r="D107" s="47" t="s">
        <v>208</v>
      </c>
      <c r="E107" s="26">
        <v>1199802</v>
      </c>
      <c r="F107" s="156">
        <v>1398840</v>
      </c>
      <c r="G107" s="2">
        <f t="shared" si="3"/>
        <v>199038</v>
      </c>
      <c r="H107" s="44">
        <f t="shared" si="2"/>
        <v>0.16589999999999999</v>
      </c>
      <c r="I107" s="13" t="s">
        <v>870</v>
      </c>
      <c r="J107" s="16" t="s">
        <v>870</v>
      </c>
      <c r="K107" s="13" t="s">
        <v>915</v>
      </c>
      <c r="L107" s="64" t="s">
        <v>915</v>
      </c>
      <c r="M107" s="68" t="s">
        <v>915</v>
      </c>
      <c r="N107" s="14"/>
      <c r="O107" s="1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40" customFormat="1" x14ac:dyDescent="0.2">
      <c r="A108" s="46" t="s">
        <v>205</v>
      </c>
      <c r="B108" s="47" t="s">
        <v>206</v>
      </c>
      <c r="C108" s="47" t="s">
        <v>209</v>
      </c>
      <c r="D108" s="47" t="s">
        <v>210</v>
      </c>
      <c r="E108" s="26">
        <v>2077667</v>
      </c>
      <c r="F108" s="156">
        <v>2419829</v>
      </c>
      <c r="G108" s="2">
        <f t="shared" si="3"/>
        <v>342162</v>
      </c>
      <c r="H108" s="44">
        <f t="shared" si="2"/>
        <v>0.16470000000000001</v>
      </c>
      <c r="I108" s="13" t="s">
        <v>870</v>
      </c>
      <c r="J108" s="16" t="s">
        <v>870</v>
      </c>
      <c r="K108" s="13" t="s">
        <v>915</v>
      </c>
      <c r="L108" s="64" t="s">
        <v>915</v>
      </c>
      <c r="M108" s="68" t="s">
        <v>915</v>
      </c>
      <c r="N108" s="14"/>
      <c r="O108" s="1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40" customFormat="1" x14ac:dyDescent="0.2">
      <c r="A109" s="46" t="s">
        <v>205</v>
      </c>
      <c r="B109" s="47" t="s">
        <v>206</v>
      </c>
      <c r="C109" s="47" t="s">
        <v>26</v>
      </c>
      <c r="D109" s="47" t="s">
        <v>211</v>
      </c>
      <c r="E109" s="26">
        <v>4238987</v>
      </c>
      <c r="F109" s="156">
        <v>5309323</v>
      </c>
      <c r="G109" s="2">
        <f t="shared" si="3"/>
        <v>1070336</v>
      </c>
      <c r="H109" s="44">
        <f t="shared" si="2"/>
        <v>0.2525</v>
      </c>
      <c r="I109" s="13" t="s">
        <v>870</v>
      </c>
      <c r="J109" s="16" t="s">
        <v>870</v>
      </c>
      <c r="K109" s="13" t="s">
        <v>915</v>
      </c>
      <c r="L109" s="64" t="s">
        <v>915</v>
      </c>
      <c r="M109" s="68" t="s">
        <v>915</v>
      </c>
      <c r="N109" s="14"/>
      <c r="O109" s="1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40" customFormat="1" x14ac:dyDescent="0.2">
      <c r="A110" s="46" t="s">
        <v>205</v>
      </c>
      <c r="B110" s="47" t="s">
        <v>206</v>
      </c>
      <c r="C110" s="47" t="s">
        <v>57</v>
      </c>
      <c r="D110" s="47" t="s">
        <v>212</v>
      </c>
      <c r="E110" s="26">
        <v>781361</v>
      </c>
      <c r="F110" s="156">
        <v>904023</v>
      </c>
      <c r="G110" s="2">
        <f t="shared" si="3"/>
        <v>122662</v>
      </c>
      <c r="H110" s="44">
        <f t="shared" si="2"/>
        <v>0.157</v>
      </c>
      <c r="I110" s="13" t="s">
        <v>870</v>
      </c>
      <c r="J110" s="16" t="s">
        <v>870</v>
      </c>
      <c r="K110" s="13">
        <v>2016</v>
      </c>
      <c r="L110" s="64">
        <v>-10.189999999999998</v>
      </c>
      <c r="M110" s="68">
        <v>-17.22</v>
      </c>
      <c r="N110" s="14"/>
      <c r="O110" s="1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s="40" customFormat="1" x14ac:dyDescent="0.2">
      <c r="A111" s="46" t="s">
        <v>205</v>
      </c>
      <c r="B111" s="47" t="s">
        <v>206</v>
      </c>
      <c r="C111" s="47" t="s">
        <v>79</v>
      </c>
      <c r="D111" s="47" t="s">
        <v>213</v>
      </c>
      <c r="E111" s="26">
        <v>1381139</v>
      </c>
      <c r="F111" s="156">
        <v>1490045</v>
      </c>
      <c r="G111" s="2">
        <f t="shared" si="3"/>
        <v>108906</v>
      </c>
      <c r="H111" s="44">
        <f t="shared" si="2"/>
        <v>7.8899999999999998E-2</v>
      </c>
      <c r="I111" s="13" t="s">
        <v>870</v>
      </c>
      <c r="J111" s="16" t="s">
        <v>870</v>
      </c>
      <c r="K111" s="13">
        <v>2016</v>
      </c>
      <c r="L111" s="64">
        <v>-47.259999999999991</v>
      </c>
      <c r="M111" s="68">
        <v>-16.930000000000007</v>
      </c>
      <c r="N111" s="14"/>
      <c r="O111" s="1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40" customFormat="1" x14ac:dyDescent="0.2">
      <c r="A112" s="46" t="s">
        <v>205</v>
      </c>
      <c r="B112" s="47" t="s">
        <v>206</v>
      </c>
      <c r="C112" s="47" t="s">
        <v>16</v>
      </c>
      <c r="D112" s="47" t="s">
        <v>214</v>
      </c>
      <c r="E112" s="26">
        <v>896855</v>
      </c>
      <c r="F112" s="156">
        <v>1143414</v>
      </c>
      <c r="G112" s="2">
        <f t="shared" si="3"/>
        <v>246559</v>
      </c>
      <c r="H112" s="44">
        <f t="shared" si="2"/>
        <v>0.27489999999999998</v>
      </c>
      <c r="I112" s="13" t="s">
        <v>870</v>
      </c>
      <c r="J112" s="16" t="s">
        <v>870</v>
      </c>
      <c r="K112" s="13" t="s">
        <v>915</v>
      </c>
      <c r="L112" s="64" t="s">
        <v>915</v>
      </c>
      <c r="M112" s="68" t="s">
        <v>915</v>
      </c>
      <c r="N112" s="14"/>
      <c r="O112" s="1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s="40" customFormat="1" x14ac:dyDescent="0.2">
      <c r="A113" s="46" t="s">
        <v>205</v>
      </c>
      <c r="B113" s="47" t="s">
        <v>206</v>
      </c>
      <c r="C113" s="47" t="s">
        <v>215</v>
      </c>
      <c r="D113" s="47" t="s">
        <v>216</v>
      </c>
      <c r="E113" s="26">
        <v>49505126</v>
      </c>
      <c r="F113" s="156">
        <v>58110770</v>
      </c>
      <c r="G113" s="2">
        <f t="shared" si="3"/>
        <v>8605644</v>
      </c>
      <c r="H113" s="44">
        <f t="shared" si="2"/>
        <v>0.17380000000000001</v>
      </c>
      <c r="I113" s="13" t="s">
        <v>870</v>
      </c>
      <c r="J113" s="16" t="s">
        <v>870</v>
      </c>
      <c r="K113" s="13">
        <v>2016</v>
      </c>
      <c r="L113" s="64">
        <v>-293.0099999999984</v>
      </c>
      <c r="M113" s="68">
        <v>-214.19999999999891</v>
      </c>
      <c r="N113" s="14"/>
      <c r="O113" s="1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40" customFormat="1" x14ac:dyDescent="0.2">
      <c r="A114" s="46" t="s">
        <v>205</v>
      </c>
      <c r="B114" s="47" t="s">
        <v>206</v>
      </c>
      <c r="C114" s="47" t="s">
        <v>67</v>
      </c>
      <c r="D114" s="47" t="s">
        <v>217</v>
      </c>
      <c r="E114" s="26">
        <v>1418068</v>
      </c>
      <c r="F114" s="156">
        <v>1548592</v>
      </c>
      <c r="G114" s="2">
        <f t="shared" si="3"/>
        <v>130524</v>
      </c>
      <c r="H114" s="44">
        <f t="shared" si="2"/>
        <v>9.1999999999999998E-2</v>
      </c>
      <c r="I114" s="13" t="s">
        <v>870</v>
      </c>
      <c r="J114" s="16" t="s">
        <v>870</v>
      </c>
      <c r="K114" s="13">
        <v>2016</v>
      </c>
      <c r="L114" s="64">
        <v>-52.529999999999973</v>
      </c>
      <c r="M114" s="68">
        <v>-30.639999999999986</v>
      </c>
      <c r="N114" s="14"/>
      <c r="O114" s="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40" customFormat="1" x14ac:dyDescent="0.2">
      <c r="A115" s="46" t="s">
        <v>205</v>
      </c>
      <c r="B115" s="47" t="s">
        <v>206</v>
      </c>
      <c r="C115" s="47" t="s">
        <v>168</v>
      </c>
      <c r="D115" s="47" t="s">
        <v>218</v>
      </c>
      <c r="E115" s="26">
        <v>6883727</v>
      </c>
      <c r="F115" s="156">
        <v>8141293</v>
      </c>
      <c r="G115" s="2">
        <f t="shared" si="3"/>
        <v>1257566</v>
      </c>
      <c r="H115" s="44">
        <f t="shared" si="2"/>
        <v>0.1827</v>
      </c>
      <c r="I115" s="13" t="s">
        <v>870</v>
      </c>
      <c r="J115" s="16" t="s">
        <v>870</v>
      </c>
      <c r="K115" s="13" t="s">
        <v>915</v>
      </c>
      <c r="L115" s="64" t="s">
        <v>915</v>
      </c>
      <c r="M115" s="68" t="s">
        <v>915</v>
      </c>
      <c r="N115" s="14"/>
      <c r="O115" s="1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40" customFormat="1" x14ac:dyDescent="0.2">
      <c r="A116" s="46" t="s">
        <v>205</v>
      </c>
      <c r="B116" s="47" t="s">
        <v>206</v>
      </c>
      <c r="C116" s="47" t="s">
        <v>219</v>
      </c>
      <c r="D116" s="47" t="s">
        <v>220</v>
      </c>
      <c r="E116" s="26">
        <v>892430</v>
      </c>
      <c r="F116" s="156">
        <v>1079217</v>
      </c>
      <c r="G116" s="2">
        <f t="shared" si="3"/>
        <v>186787</v>
      </c>
      <c r="H116" s="44">
        <f t="shared" si="2"/>
        <v>0.20930000000000001</v>
      </c>
      <c r="I116" s="13" t="s">
        <v>870</v>
      </c>
      <c r="J116" s="16" t="s">
        <v>870</v>
      </c>
      <c r="K116" s="13" t="s">
        <v>915</v>
      </c>
      <c r="L116" s="64" t="s">
        <v>915</v>
      </c>
      <c r="M116" s="68" t="s">
        <v>915</v>
      </c>
      <c r="N116" s="14"/>
      <c r="O116" s="1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40" customFormat="1" x14ac:dyDescent="0.2">
      <c r="A117" s="46" t="s">
        <v>221</v>
      </c>
      <c r="B117" s="47" t="s">
        <v>222</v>
      </c>
      <c r="C117" s="47" t="s">
        <v>26</v>
      </c>
      <c r="D117" s="47" t="s">
        <v>223</v>
      </c>
      <c r="E117" s="26">
        <v>2042371</v>
      </c>
      <c r="F117" s="156">
        <v>2241678</v>
      </c>
      <c r="G117" s="2">
        <f t="shared" si="3"/>
        <v>199307</v>
      </c>
      <c r="H117" s="44">
        <f t="shared" si="2"/>
        <v>9.7600000000000006E-2</v>
      </c>
      <c r="I117" s="13" t="s">
        <v>870</v>
      </c>
      <c r="J117" s="16" t="s">
        <v>870</v>
      </c>
      <c r="K117" s="13">
        <v>2016</v>
      </c>
      <c r="L117" s="64">
        <v>-64.840000000000032</v>
      </c>
      <c r="M117" s="68">
        <v>-49.540000000000077</v>
      </c>
      <c r="N117" s="14"/>
      <c r="O117" s="1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40" customFormat="1" x14ac:dyDescent="0.2">
      <c r="A118" s="46" t="s">
        <v>221</v>
      </c>
      <c r="B118" s="47" t="s">
        <v>222</v>
      </c>
      <c r="C118" s="47" t="s">
        <v>224</v>
      </c>
      <c r="D118" s="47" t="s">
        <v>225</v>
      </c>
      <c r="E118" s="26">
        <v>651635</v>
      </c>
      <c r="F118" s="156">
        <v>795034</v>
      </c>
      <c r="G118" s="2">
        <f t="shared" si="3"/>
        <v>143399</v>
      </c>
      <c r="H118" s="44">
        <f t="shared" si="2"/>
        <v>0.22009999999999999</v>
      </c>
      <c r="I118" s="13" t="s">
        <v>870</v>
      </c>
      <c r="J118" s="16" t="s">
        <v>870</v>
      </c>
      <c r="K118" s="13" t="s">
        <v>915</v>
      </c>
      <c r="L118" s="64" t="s">
        <v>915</v>
      </c>
      <c r="M118" s="68" t="s">
        <v>915</v>
      </c>
      <c r="N118" s="14"/>
      <c r="O118" s="1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40" customFormat="1" x14ac:dyDescent="0.2">
      <c r="A119" s="46" t="s">
        <v>221</v>
      </c>
      <c r="B119" s="47" t="s">
        <v>222</v>
      </c>
      <c r="C119" s="47" t="s">
        <v>226</v>
      </c>
      <c r="D119" s="47" t="s">
        <v>227</v>
      </c>
      <c r="E119" s="26">
        <v>688511</v>
      </c>
      <c r="F119" s="156">
        <v>819190</v>
      </c>
      <c r="G119" s="2">
        <f t="shared" si="3"/>
        <v>130679</v>
      </c>
      <c r="H119" s="44">
        <f t="shared" si="2"/>
        <v>0.1898</v>
      </c>
      <c r="I119" s="13" t="s">
        <v>870</v>
      </c>
      <c r="J119" s="16" t="s">
        <v>870</v>
      </c>
      <c r="K119" s="13">
        <v>2016</v>
      </c>
      <c r="L119" s="64">
        <v>-0.29000000000002046</v>
      </c>
      <c r="M119" s="68">
        <v>0.66999999999998749</v>
      </c>
      <c r="N119" s="14"/>
      <c r="O119" s="1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40" customFormat="1" x14ac:dyDescent="0.2">
      <c r="A120" s="46" t="s">
        <v>228</v>
      </c>
      <c r="B120" s="47" t="s">
        <v>229</v>
      </c>
      <c r="C120" s="47" t="s">
        <v>230</v>
      </c>
      <c r="D120" s="47" t="s">
        <v>231</v>
      </c>
      <c r="E120" s="26">
        <v>5181</v>
      </c>
      <c r="F120" s="156">
        <v>22291</v>
      </c>
      <c r="G120" s="2">
        <f t="shared" si="3"/>
        <v>17110</v>
      </c>
      <c r="H120" s="44">
        <f t="shared" si="2"/>
        <v>3.3025000000000002</v>
      </c>
      <c r="I120" s="13">
        <v>1</v>
      </c>
      <c r="J120" s="16" t="s">
        <v>870</v>
      </c>
      <c r="K120" s="13" t="s">
        <v>915</v>
      </c>
      <c r="L120" s="64" t="s">
        <v>915</v>
      </c>
      <c r="M120" s="68" t="s">
        <v>915</v>
      </c>
      <c r="N120" s="14"/>
      <c r="O120" s="1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40" customFormat="1" x14ac:dyDescent="0.2">
      <c r="A121" s="46" t="s">
        <v>228</v>
      </c>
      <c r="B121" s="47" t="s">
        <v>229</v>
      </c>
      <c r="C121" s="47" t="s">
        <v>59</v>
      </c>
      <c r="D121" s="47" t="s">
        <v>232</v>
      </c>
      <c r="E121" s="26">
        <v>484074</v>
      </c>
      <c r="F121" s="156">
        <v>866993</v>
      </c>
      <c r="G121" s="2">
        <f t="shared" si="3"/>
        <v>382919</v>
      </c>
      <c r="H121" s="44">
        <f t="shared" si="2"/>
        <v>0.79100000000000004</v>
      </c>
      <c r="I121" s="13" t="s">
        <v>870</v>
      </c>
      <c r="J121" s="16" t="s">
        <v>870</v>
      </c>
      <c r="K121" s="13" t="s">
        <v>915</v>
      </c>
      <c r="L121" s="64" t="s">
        <v>915</v>
      </c>
      <c r="M121" s="68" t="s">
        <v>915</v>
      </c>
      <c r="N121" s="14"/>
      <c r="O121" s="1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40" customFormat="1" x14ac:dyDescent="0.2">
      <c r="A122" s="46" t="s">
        <v>228</v>
      </c>
      <c r="B122" s="47" t="s">
        <v>229</v>
      </c>
      <c r="C122" s="47" t="s">
        <v>233</v>
      </c>
      <c r="D122" s="47" t="s">
        <v>234</v>
      </c>
      <c r="E122" s="26">
        <v>1421951</v>
      </c>
      <c r="F122" s="156">
        <v>1680772</v>
      </c>
      <c r="G122" s="2">
        <f t="shared" si="3"/>
        <v>258821</v>
      </c>
      <c r="H122" s="44">
        <f t="shared" si="2"/>
        <v>0.182</v>
      </c>
      <c r="I122" s="13" t="s">
        <v>870</v>
      </c>
      <c r="J122" s="16" t="s">
        <v>870</v>
      </c>
      <c r="K122" s="13">
        <v>2016</v>
      </c>
      <c r="L122" s="64">
        <v>-7.5099999999999909</v>
      </c>
      <c r="M122" s="68">
        <v>-21.220000000000027</v>
      </c>
      <c r="N122" s="14"/>
      <c r="O122" s="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40" customFormat="1" x14ac:dyDescent="0.2">
      <c r="A123" s="46" t="s">
        <v>228</v>
      </c>
      <c r="B123" s="47" t="s">
        <v>229</v>
      </c>
      <c r="C123" s="47" t="s">
        <v>95</v>
      </c>
      <c r="D123" s="47" t="s">
        <v>235</v>
      </c>
      <c r="E123" s="26">
        <v>702590</v>
      </c>
      <c r="F123" s="156">
        <v>793356</v>
      </c>
      <c r="G123" s="2">
        <f t="shared" si="3"/>
        <v>90766</v>
      </c>
      <c r="H123" s="44">
        <f t="shared" si="2"/>
        <v>0.12920000000000001</v>
      </c>
      <c r="I123" s="13" t="s">
        <v>870</v>
      </c>
      <c r="J123" s="16" t="s">
        <v>870</v>
      </c>
      <c r="K123" s="13">
        <v>2016</v>
      </c>
      <c r="L123" s="64">
        <v>-15.620000000000005</v>
      </c>
      <c r="M123" s="68">
        <v>-10.759999999999991</v>
      </c>
      <c r="N123" s="14"/>
      <c r="O123" s="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s="40" customFormat="1" x14ac:dyDescent="0.2">
      <c r="A124" s="46" t="s">
        <v>228</v>
      </c>
      <c r="B124" s="47" t="s">
        <v>229</v>
      </c>
      <c r="C124" s="47" t="s">
        <v>236</v>
      </c>
      <c r="D124" s="47" t="s">
        <v>237</v>
      </c>
      <c r="E124" s="26">
        <v>5152998</v>
      </c>
      <c r="F124" s="156">
        <v>6116301</v>
      </c>
      <c r="G124" s="2">
        <f t="shared" si="3"/>
        <v>963303</v>
      </c>
      <c r="H124" s="44">
        <f t="shared" si="2"/>
        <v>0.18690000000000001</v>
      </c>
      <c r="I124" s="13" t="s">
        <v>870</v>
      </c>
      <c r="J124" s="16" t="s">
        <v>870</v>
      </c>
      <c r="K124" s="13">
        <v>2016</v>
      </c>
      <c r="L124" s="64">
        <v>-21.010000000000218</v>
      </c>
      <c r="M124" s="68">
        <v>-28.950000000000045</v>
      </c>
      <c r="N124" s="14"/>
      <c r="O124" s="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s="40" customFormat="1" x14ac:dyDescent="0.2">
      <c r="A125" s="46" t="s">
        <v>238</v>
      </c>
      <c r="B125" s="47" t="s">
        <v>239</v>
      </c>
      <c r="C125" s="47" t="s">
        <v>240</v>
      </c>
      <c r="D125" s="47" t="s">
        <v>241</v>
      </c>
      <c r="E125" s="26">
        <v>3324097</v>
      </c>
      <c r="F125" s="156">
        <v>3840783</v>
      </c>
      <c r="G125" s="2">
        <f t="shared" si="3"/>
        <v>516686</v>
      </c>
      <c r="H125" s="44">
        <f t="shared" si="2"/>
        <v>0.15540000000000001</v>
      </c>
      <c r="I125" s="13" t="s">
        <v>870</v>
      </c>
      <c r="J125" s="16" t="s">
        <v>870</v>
      </c>
      <c r="K125" s="13" t="s">
        <v>915</v>
      </c>
      <c r="L125" s="64" t="s">
        <v>915</v>
      </c>
      <c r="M125" s="68" t="s">
        <v>915</v>
      </c>
      <c r="N125" s="14"/>
      <c r="O125" s="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s="40" customFormat="1" x14ac:dyDescent="0.2">
      <c r="A126" s="46" t="s">
        <v>238</v>
      </c>
      <c r="B126" s="47" t="s">
        <v>239</v>
      </c>
      <c r="C126" s="47" t="s">
        <v>242</v>
      </c>
      <c r="D126" s="47" t="s">
        <v>243</v>
      </c>
      <c r="E126" s="26">
        <v>228706</v>
      </c>
      <c r="F126" s="156">
        <v>280459</v>
      </c>
      <c r="G126" s="2">
        <f t="shared" si="3"/>
        <v>51753</v>
      </c>
      <c r="H126" s="44">
        <f t="shared" si="2"/>
        <v>0.2263</v>
      </c>
      <c r="I126" s="13" t="s">
        <v>870</v>
      </c>
      <c r="J126" s="16" t="s">
        <v>870</v>
      </c>
      <c r="K126" s="13" t="s">
        <v>915</v>
      </c>
      <c r="L126" s="64" t="s">
        <v>915</v>
      </c>
      <c r="M126" s="68" t="s">
        <v>915</v>
      </c>
      <c r="N126" s="14"/>
      <c r="O126" s="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s="40" customFormat="1" x14ac:dyDescent="0.2">
      <c r="A127" s="46" t="s">
        <v>238</v>
      </c>
      <c r="B127" s="47" t="s">
        <v>239</v>
      </c>
      <c r="C127" s="47" t="s">
        <v>161</v>
      </c>
      <c r="D127" s="47" t="s">
        <v>244</v>
      </c>
      <c r="E127" s="26">
        <v>1150557</v>
      </c>
      <c r="F127" s="156">
        <v>1342745</v>
      </c>
      <c r="G127" s="2">
        <f t="shared" si="3"/>
        <v>192188</v>
      </c>
      <c r="H127" s="44">
        <f t="shared" si="2"/>
        <v>0.16700000000000001</v>
      </c>
      <c r="I127" s="13" t="s">
        <v>870</v>
      </c>
      <c r="J127" s="16" t="s">
        <v>870</v>
      </c>
      <c r="K127" s="13" t="s">
        <v>915</v>
      </c>
      <c r="L127" s="64" t="s">
        <v>915</v>
      </c>
      <c r="M127" s="68" t="s">
        <v>915</v>
      </c>
      <c r="N127" s="14"/>
      <c r="O127" s="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s="40" customFormat="1" x14ac:dyDescent="0.2">
      <c r="A128" s="46" t="s">
        <v>238</v>
      </c>
      <c r="B128" s="47" t="s">
        <v>239</v>
      </c>
      <c r="C128" s="47" t="s">
        <v>245</v>
      </c>
      <c r="D128" s="47" t="s">
        <v>246</v>
      </c>
      <c r="E128" s="26">
        <v>1180980</v>
      </c>
      <c r="F128" s="156">
        <v>1258000</v>
      </c>
      <c r="G128" s="2">
        <f t="shared" si="3"/>
        <v>77020</v>
      </c>
      <c r="H128" s="44">
        <f t="shared" si="2"/>
        <v>6.5199999999999994E-2</v>
      </c>
      <c r="I128" s="13" t="s">
        <v>870</v>
      </c>
      <c r="J128" s="16" t="s">
        <v>870</v>
      </c>
      <c r="K128" s="13">
        <v>2016</v>
      </c>
      <c r="L128" s="64">
        <v>-58.120000000000005</v>
      </c>
      <c r="M128" s="68">
        <v>-60.460000000000036</v>
      </c>
      <c r="N128" s="14"/>
      <c r="O128" s="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s="40" customFormat="1" x14ac:dyDescent="0.2">
      <c r="A129" s="46" t="s">
        <v>238</v>
      </c>
      <c r="B129" s="47" t="s">
        <v>239</v>
      </c>
      <c r="C129" s="47" t="s">
        <v>57</v>
      </c>
      <c r="D129" s="47" t="s">
        <v>247</v>
      </c>
      <c r="E129" s="26">
        <v>6149321</v>
      </c>
      <c r="F129" s="156">
        <v>7184209</v>
      </c>
      <c r="G129" s="2">
        <f t="shared" si="3"/>
        <v>1034888</v>
      </c>
      <c r="H129" s="44">
        <f t="shared" si="2"/>
        <v>0.16830000000000001</v>
      </c>
      <c r="I129" s="13" t="s">
        <v>870</v>
      </c>
      <c r="J129" s="16" t="s">
        <v>870</v>
      </c>
      <c r="K129" s="13">
        <v>2016</v>
      </c>
      <c r="L129" s="64">
        <v>-22.869999999999891</v>
      </c>
      <c r="M129" s="68">
        <v>5.4399999999998272</v>
      </c>
      <c r="N129" s="14"/>
      <c r="O129" s="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s="40" customFormat="1" x14ac:dyDescent="0.2">
      <c r="A130" s="46" t="s">
        <v>238</v>
      </c>
      <c r="B130" s="47" t="s">
        <v>239</v>
      </c>
      <c r="C130" s="47" t="s">
        <v>79</v>
      </c>
      <c r="D130" s="47" t="s">
        <v>248</v>
      </c>
      <c r="E130" s="26">
        <v>5141802</v>
      </c>
      <c r="F130" s="156">
        <v>5853357</v>
      </c>
      <c r="G130" s="2">
        <f t="shared" si="3"/>
        <v>711555</v>
      </c>
      <c r="H130" s="44">
        <f t="shared" si="2"/>
        <v>0.1384</v>
      </c>
      <c r="I130" s="13" t="s">
        <v>870</v>
      </c>
      <c r="J130" s="16" t="s">
        <v>870</v>
      </c>
      <c r="K130" s="13">
        <v>2016</v>
      </c>
      <c r="L130" s="64">
        <v>-80.929999999999836</v>
      </c>
      <c r="M130" s="68">
        <v>-44.039999999999964</v>
      </c>
      <c r="N130" s="14"/>
      <c r="O130" s="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s="40" customFormat="1" x14ac:dyDescent="0.2">
      <c r="A131" s="46" t="s">
        <v>238</v>
      </c>
      <c r="B131" s="47" t="s">
        <v>239</v>
      </c>
      <c r="C131" s="47" t="s">
        <v>82</v>
      </c>
      <c r="D131" s="47" t="s">
        <v>249</v>
      </c>
      <c r="E131" s="26">
        <v>2084999</v>
      </c>
      <c r="F131" s="156">
        <v>2459685</v>
      </c>
      <c r="G131" s="2">
        <f t="shared" si="3"/>
        <v>374686</v>
      </c>
      <c r="H131" s="44">
        <f t="shared" si="2"/>
        <v>0.1797</v>
      </c>
      <c r="I131" s="13" t="s">
        <v>870</v>
      </c>
      <c r="J131" s="16" t="s">
        <v>870</v>
      </c>
      <c r="K131" s="13" t="s">
        <v>915</v>
      </c>
      <c r="L131" s="64" t="s">
        <v>915</v>
      </c>
      <c r="M131" s="68" t="s">
        <v>915</v>
      </c>
      <c r="N131" s="14"/>
      <c r="O131" s="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s="40" customFormat="1" x14ac:dyDescent="0.2">
      <c r="A132" s="46" t="s">
        <v>238</v>
      </c>
      <c r="B132" s="47" t="s">
        <v>239</v>
      </c>
      <c r="C132" s="47" t="s">
        <v>233</v>
      </c>
      <c r="D132" s="47" t="s">
        <v>250</v>
      </c>
      <c r="E132" s="26">
        <v>1020336</v>
      </c>
      <c r="F132" s="156">
        <v>1231474</v>
      </c>
      <c r="G132" s="2">
        <f t="shared" si="3"/>
        <v>211138</v>
      </c>
      <c r="H132" s="44">
        <f t="shared" si="2"/>
        <v>0.2069</v>
      </c>
      <c r="I132" s="13" t="s">
        <v>870</v>
      </c>
      <c r="J132" s="16" t="s">
        <v>870</v>
      </c>
      <c r="K132" s="13" t="s">
        <v>915</v>
      </c>
      <c r="L132" s="64" t="s">
        <v>915</v>
      </c>
      <c r="M132" s="68" t="s">
        <v>915</v>
      </c>
      <c r="N132" s="14"/>
      <c r="O132" s="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s="40" customFormat="1" x14ac:dyDescent="0.2">
      <c r="A133" s="46" t="s">
        <v>238</v>
      </c>
      <c r="B133" s="47" t="s">
        <v>239</v>
      </c>
      <c r="C133" s="47" t="s">
        <v>251</v>
      </c>
      <c r="D133" s="47" t="s">
        <v>252</v>
      </c>
      <c r="E133" s="26">
        <v>2009061</v>
      </c>
      <c r="F133" s="156">
        <v>2412535</v>
      </c>
      <c r="G133" s="2">
        <f t="shared" si="3"/>
        <v>403474</v>
      </c>
      <c r="H133" s="44">
        <f t="shared" si="2"/>
        <v>0.20080000000000001</v>
      </c>
      <c r="I133" s="13" t="s">
        <v>870</v>
      </c>
      <c r="J133" s="16" t="s">
        <v>870</v>
      </c>
      <c r="K133" s="13" t="s">
        <v>915</v>
      </c>
      <c r="L133" s="64" t="s">
        <v>915</v>
      </c>
      <c r="M133" s="68" t="s">
        <v>915</v>
      </c>
      <c r="N133" s="14"/>
      <c r="O133" s="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s="40" customFormat="1" x14ac:dyDescent="0.2">
      <c r="A134" s="46" t="s">
        <v>238</v>
      </c>
      <c r="B134" s="47" t="s">
        <v>239</v>
      </c>
      <c r="C134" s="47" t="s">
        <v>95</v>
      </c>
      <c r="D134" s="47" t="s">
        <v>253</v>
      </c>
      <c r="E134" s="26">
        <v>1127239</v>
      </c>
      <c r="F134" s="156">
        <v>1318886</v>
      </c>
      <c r="G134" s="2">
        <f t="shared" si="3"/>
        <v>191647</v>
      </c>
      <c r="H134" s="44">
        <f t="shared" si="2"/>
        <v>0.17</v>
      </c>
      <c r="I134" s="13" t="s">
        <v>870</v>
      </c>
      <c r="J134" s="16" t="s">
        <v>870</v>
      </c>
      <c r="K134" s="13" t="s">
        <v>915</v>
      </c>
      <c r="L134" s="64" t="s">
        <v>915</v>
      </c>
      <c r="M134" s="68" t="s">
        <v>915</v>
      </c>
      <c r="N134" s="14"/>
      <c r="O134" s="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s="40" customFormat="1" x14ac:dyDescent="0.2">
      <c r="A135" s="46" t="s">
        <v>238</v>
      </c>
      <c r="B135" s="47" t="s">
        <v>239</v>
      </c>
      <c r="C135" s="47" t="s">
        <v>138</v>
      </c>
      <c r="D135" s="47" t="s">
        <v>254</v>
      </c>
      <c r="E135" s="26">
        <v>580130</v>
      </c>
      <c r="F135" s="156">
        <v>792429</v>
      </c>
      <c r="G135" s="2">
        <f t="shared" si="3"/>
        <v>212299</v>
      </c>
      <c r="H135" s="44">
        <f t="shared" si="2"/>
        <v>0.36599999999999999</v>
      </c>
      <c r="I135" s="13" t="s">
        <v>870</v>
      </c>
      <c r="J135" s="16" t="s">
        <v>870</v>
      </c>
      <c r="K135" s="13" t="s">
        <v>915</v>
      </c>
      <c r="L135" s="64" t="s">
        <v>915</v>
      </c>
      <c r="M135" s="68" t="s">
        <v>915</v>
      </c>
      <c r="N135" s="14"/>
      <c r="O135" s="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s="40" customFormat="1" x14ac:dyDescent="0.2">
      <c r="A136" s="46" t="s">
        <v>238</v>
      </c>
      <c r="B136" s="47" t="s">
        <v>239</v>
      </c>
      <c r="C136" s="47" t="s">
        <v>61</v>
      </c>
      <c r="D136" s="47" t="s">
        <v>255</v>
      </c>
      <c r="E136" s="26">
        <v>3240954</v>
      </c>
      <c r="F136" s="156">
        <v>3544415</v>
      </c>
      <c r="G136" s="2">
        <f t="shared" si="3"/>
        <v>303461</v>
      </c>
      <c r="H136" s="44">
        <f t="shared" si="2"/>
        <v>9.3600000000000003E-2</v>
      </c>
      <c r="I136" s="13" t="s">
        <v>870</v>
      </c>
      <c r="J136" s="16" t="s">
        <v>870</v>
      </c>
      <c r="K136" s="13">
        <v>2016</v>
      </c>
      <c r="L136" s="64">
        <v>-113.74000000000001</v>
      </c>
      <c r="M136" s="68">
        <v>-50.309999999999945</v>
      </c>
      <c r="N136" s="14"/>
      <c r="O136" s="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s="40" customFormat="1" x14ac:dyDescent="0.2">
      <c r="A137" s="46" t="s">
        <v>238</v>
      </c>
      <c r="B137" s="47" t="s">
        <v>239</v>
      </c>
      <c r="C137" s="47" t="s">
        <v>97</v>
      </c>
      <c r="D137" s="47" t="s">
        <v>256</v>
      </c>
      <c r="E137" s="26">
        <v>10670529</v>
      </c>
      <c r="F137" s="156">
        <v>13036048</v>
      </c>
      <c r="G137" s="2">
        <f t="shared" si="3"/>
        <v>2365519</v>
      </c>
      <c r="H137" s="44">
        <f t="shared" ref="H137:H200" si="4">ROUND(G137/E137,4)</f>
        <v>0.22170000000000001</v>
      </c>
      <c r="I137" s="13" t="s">
        <v>870</v>
      </c>
      <c r="J137" s="16" t="s">
        <v>870</v>
      </c>
      <c r="K137" s="13">
        <v>2016</v>
      </c>
      <c r="L137" s="64">
        <v>-14.179999999999382</v>
      </c>
      <c r="M137" s="68">
        <v>25.760000000000218</v>
      </c>
      <c r="N137" s="14"/>
      <c r="O137" s="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s="40" customFormat="1" x14ac:dyDescent="0.2">
      <c r="A138" s="46" t="s">
        <v>238</v>
      </c>
      <c r="B138" s="47" t="s">
        <v>239</v>
      </c>
      <c r="C138" s="47" t="s">
        <v>181</v>
      </c>
      <c r="D138" s="47" t="s">
        <v>257</v>
      </c>
      <c r="E138" s="26">
        <v>1845297</v>
      </c>
      <c r="F138" s="156">
        <v>2213604</v>
      </c>
      <c r="G138" s="2">
        <f t="shared" ref="G138:G201" si="5">SUM(F138-E138)</f>
        <v>368307</v>
      </c>
      <c r="H138" s="44">
        <f t="shared" si="4"/>
        <v>0.1996</v>
      </c>
      <c r="I138" s="13" t="s">
        <v>870</v>
      </c>
      <c r="J138" s="16" t="s">
        <v>870</v>
      </c>
      <c r="K138" s="13" t="s">
        <v>915</v>
      </c>
      <c r="L138" s="64" t="s">
        <v>915</v>
      </c>
      <c r="M138" s="68" t="s">
        <v>915</v>
      </c>
      <c r="N138" s="14"/>
      <c r="O138" s="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s="40" customFormat="1" x14ac:dyDescent="0.2">
      <c r="A139" s="46" t="s">
        <v>258</v>
      </c>
      <c r="B139" s="47" t="s">
        <v>259</v>
      </c>
      <c r="C139" s="47" t="s">
        <v>82</v>
      </c>
      <c r="D139" s="47" t="s">
        <v>260</v>
      </c>
      <c r="E139" s="26">
        <v>1253884</v>
      </c>
      <c r="F139" s="156">
        <v>1543417</v>
      </c>
      <c r="G139" s="2">
        <f t="shared" si="5"/>
        <v>289533</v>
      </c>
      <c r="H139" s="44">
        <f t="shared" si="4"/>
        <v>0.23089999999999999</v>
      </c>
      <c r="I139" s="13" t="s">
        <v>870</v>
      </c>
      <c r="J139" s="16" t="s">
        <v>870</v>
      </c>
      <c r="K139" s="13" t="s">
        <v>915</v>
      </c>
      <c r="L139" s="64" t="s">
        <v>915</v>
      </c>
      <c r="M139" s="68" t="s">
        <v>915</v>
      </c>
      <c r="N139" s="14"/>
      <c r="O139" s="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s="40" customFormat="1" x14ac:dyDescent="0.2">
      <c r="A140" s="46" t="s">
        <v>258</v>
      </c>
      <c r="B140" s="47" t="s">
        <v>259</v>
      </c>
      <c r="C140" s="47" t="s">
        <v>37</v>
      </c>
      <c r="D140" s="47" t="s">
        <v>261</v>
      </c>
      <c r="E140" s="26">
        <v>693725</v>
      </c>
      <c r="F140" s="156">
        <v>1016470</v>
      </c>
      <c r="G140" s="2">
        <f t="shared" si="5"/>
        <v>322745</v>
      </c>
      <c r="H140" s="44">
        <f t="shared" si="4"/>
        <v>0.4652</v>
      </c>
      <c r="I140" s="13" t="s">
        <v>870</v>
      </c>
      <c r="J140" s="16" t="s">
        <v>870</v>
      </c>
      <c r="K140" s="13" t="s">
        <v>915</v>
      </c>
      <c r="L140" s="64" t="s">
        <v>915</v>
      </c>
      <c r="M140" s="68" t="s">
        <v>915</v>
      </c>
      <c r="N140" s="14"/>
      <c r="O140" s="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s="40" customFormat="1" x14ac:dyDescent="0.2">
      <c r="A141" s="46" t="s">
        <v>258</v>
      </c>
      <c r="B141" s="47" t="s">
        <v>259</v>
      </c>
      <c r="C141" s="47" t="s">
        <v>43</v>
      </c>
      <c r="D141" s="47" t="s">
        <v>262</v>
      </c>
      <c r="E141" s="26">
        <v>4982209</v>
      </c>
      <c r="F141" s="156">
        <v>6176820</v>
      </c>
      <c r="G141" s="2">
        <f t="shared" si="5"/>
        <v>1194611</v>
      </c>
      <c r="H141" s="44">
        <f t="shared" si="4"/>
        <v>0.23980000000000001</v>
      </c>
      <c r="I141" s="13" t="s">
        <v>870</v>
      </c>
      <c r="J141" s="16" t="s">
        <v>870</v>
      </c>
      <c r="K141" s="13">
        <v>2016</v>
      </c>
      <c r="L141" s="64">
        <v>5.3700000000003456</v>
      </c>
      <c r="M141" s="68">
        <v>6.1600000000003092</v>
      </c>
      <c r="N141" s="14"/>
      <c r="O141" s="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s="40" customFormat="1" x14ac:dyDescent="0.2">
      <c r="A142" s="46" t="s">
        <v>258</v>
      </c>
      <c r="B142" s="47" t="s">
        <v>259</v>
      </c>
      <c r="C142" s="47" t="s">
        <v>263</v>
      </c>
      <c r="D142" s="47" t="s">
        <v>264</v>
      </c>
      <c r="E142" s="26">
        <v>7532734</v>
      </c>
      <c r="F142" s="156">
        <v>8397713</v>
      </c>
      <c r="G142" s="2">
        <f t="shared" si="5"/>
        <v>864979</v>
      </c>
      <c r="H142" s="44">
        <f t="shared" si="4"/>
        <v>0.1148</v>
      </c>
      <c r="I142" s="13" t="s">
        <v>870</v>
      </c>
      <c r="J142" s="16" t="s">
        <v>870</v>
      </c>
      <c r="K142" s="13">
        <v>2016</v>
      </c>
      <c r="L142" s="64">
        <v>-159.03999999999996</v>
      </c>
      <c r="M142" s="68">
        <v>-84.090000000000146</v>
      </c>
      <c r="N142" s="14"/>
      <c r="O142" s="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s="40" customFormat="1" x14ac:dyDescent="0.2">
      <c r="A143" s="46" t="s">
        <v>265</v>
      </c>
      <c r="B143" s="47" t="s">
        <v>266</v>
      </c>
      <c r="C143" s="47" t="s">
        <v>267</v>
      </c>
      <c r="D143" s="47" t="s">
        <v>268</v>
      </c>
      <c r="E143" s="26">
        <v>8507</v>
      </c>
      <c r="F143" s="156">
        <v>11531</v>
      </c>
      <c r="G143" s="2">
        <f t="shared" si="5"/>
        <v>3024</v>
      </c>
      <c r="H143" s="44">
        <f t="shared" si="4"/>
        <v>0.35549999999999998</v>
      </c>
      <c r="I143" s="13">
        <v>1</v>
      </c>
      <c r="J143" s="16">
        <v>1</v>
      </c>
      <c r="K143" s="13" t="s">
        <v>915</v>
      </c>
      <c r="L143" s="64" t="s">
        <v>915</v>
      </c>
      <c r="M143" s="68" t="s">
        <v>915</v>
      </c>
      <c r="N143" s="14"/>
      <c r="O143" s="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s="40" customFormat="1" x14ac:dyDescent="0.2">
      <c r="A144" s="46" t="s">
        <v>265</v>
      </c>
      <c r="B144" s="47" t="s">
        <v>266</v>
      </c>
      <c r="C144" s="47" t="s">
        <v>155</v>
      </c>
      <c r="D144" s="47" t="s">
        <v>269</v>
      </c>
      <c r="E144" s="26">
        <v>558641</v>
      </c>
      <c r="F144" s="156">
        <v>653301</v>
      </c>
      <c r="G144" s="2">
        <f t="shared" si="5"/>
        <v>94660</v>
      </c>
      <c r="H144" s="44">
        <f t="shared" si="4"/>
        <v>0.1694</v>
      </c>
      <c r="I144" s="13" t="s">
        <v>870</v>
      </c>
      <c r="J144" s="16" t="s">
        <v>870</v>
      </c>
      <c r="K144" s="13" t="s">
        <v>915</v>
      </c>
      <c r="L144" s="64" t="s">
        <v>915</v>
      </c>
      <c r="M144" s="68" t="s">
        <v>915</v>
      </c>
      <c r="N144" s="14"/>
      <c r="O144" s="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s="40" customFormat="1" x14ac:dyDescent="0.2">
      <c r="A145" s="46" t="s">
        <v>265</v>
      </c>
      <c r="B145" s="47" t="s">
        <v>266</v>
      </c>
      <c r="C145" s="47" t="s">
        <v>270</v>
      </c>
      <c r="D145" s="47" t="s">
        <v>271</v>
      </c>
      <c r="E145" s="26">
        <v>438974</v>
      </c>
      <c r="F145" s="156">
        <v>467514</v>
      </c>
      <c r="G145" s="2">
        <f t="shared" si="5"/>
        <v>28540</v>
      </c>
      <c r="H145" s="44">
        <f t="shared" si="4"/>
        <v>6.5000000000000002E-2</v>
      </c>
      <c r="I145" s="13" t="s">
        <v>870</v>
      </c>
      <c r="J145" s="16" t="s">
        <v>870</v>
      </c>
      <c r="K145" s="13">
        <v>2016</v>
      </c>
      <c r="L145" s="64">
        <v>-11.450000000000017</v>
      </c>
      <c r="M145" s="68">
        <v>-8.0300000000000011</v>
      </c>
      <c r="N145" s="14"/>
      <c r="O145" s="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s="40" customFormat="1" x14ac:dyDescent="0.2">
      <c r="A146" s="46" t="s">
        <v>265</v>
      </c>
      <c r="B146" s="47" t="s">
        <v>266</v>
      </c>
      <c r="C146" s="47" t="s">
        <v>161</v>
      </c>
      <c r="D146" s="47" t="s">
        <v>272</v>
      </c>
      <c r="E146" s="26">
        <v>815236</v>
      </c>
      <c r="F146" s="156">
        <v>968343</v>
      </c>
      <c r="G146" s="2">
        <f t="shared" si="5"/>
        <v>153107</v>
      </c>
      <c r="H146" s="44">
        <f t="shared" si="4"/>
        <v>0.18779999999999999</v>
      </c>
      <c r="I146" s="13" t="s">
        <v>870</v>
      </c>
      <c r="J146" s="16" t="s">
        <v>870</v>
      </c>
      <c r="K146" s="13" t="s">
        <v>915</v>
      </c>
      <c r="L146" s="64" t="s">
        <v>915</v>
      </c>
      <c r="M146" s="68" t="s">
        <v>915</v>
      </c>
      <c r="N146" s="14"/>
      <c r="O146" s="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s="40" customFormat="1" x14ac:dyDescent="0.2">
      <c r="A147" s="46" t="s">
        <v>265</v>
      </c>
      <c r="B147" s="47" t="s">
        <v>266</v>
      </c>
      <c r="C147" s="47" t="s">
        <v>26</v>
      </c>
      <c r="D147" s="47" t="s">
        <v>273</v>
      </c>
      <c r="E147" s="26">
        <v>5335676</v>
      </c>
      <c r="F147" s="156">
        <v>6258159</v>
      </c>
      <c r="G147" s="2">
        <f t="shared" si="5"/>
        <v>922483</v>
      </c>
      <c r="H147" s="44">
        <f t="shared" si="4"/>
        <v>0.1729</v>
      </c>
      <c r="I147" s="13" t="s">
        <v>870</v>
      </c>
      <c r="J147" s="16" t="s">
        <v>870</v>
      </c>
      <c r="K147" s="13">
        <v>2016</v>
      </c>
      <c r="L147" s="64">
        <v>-41.820000000000164</v>
      </c>
      <c r="M147" s="68">
        <v>-45.020000000000209</v>
      </c>
      <c r="N147" s="14"/>
      <c r="O147" s="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s="40" customFormat="1" x14ac:dyDescent="0.2">
      <c r="A148" s="46" t="s">
        <v>265</v>
      </c>
      <c r="B148" s="47" t="s">
        <v>266</v>
      </c>
      <c r="C148" s="47" t="s">
        <v>57</v>
      </c>
      <c r="D148" s="47" t="s">
        <v>274</v>
      </c>
      <c r="E148" s="26">
        <v>3084440</v>
      </c>
      <c r="F148" s="156">
        <v>4460165</v>
      </c>
      <c r="G148" s="2">
        <f t="shared" si="5"/>
        <v>1375725</v>
      </c>
      <c r="H148" s="44">
        <f t="shared" si="4"/>
        <v>0.44600000000000001</v>
      </c>
      <c r="I148" s="13" t="s">
        <v>870</v>
      </c>
      <c r="J148" s="16" t="s">
        <v>870</v>
      </c>
      <c r="K148" s="13" t="s">
        <v>915</v>
      </c>
      <c r="L148" s="64" t="s">
        <v>915</v>
      </c>
      <c r="M148" s="68" t="s">
        <v>915</v>
      </c>
      <c r="N148" s="14"/>
      <c r="O148" s="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s="40" customFormat="1" x14ac:dyDescent="0.2">
      <c r="A149" s="46" t="s">
        <v>265</v>
      </c>
      <c r="B149" s="47" t="s">
        <v>266</v>
      </c>
      <c r="C149" s="47" t="s">
        <v>79</v>
      </c>
      <c r="D149" s="47" t="s">
        <v>275</v>
      </c>
      <c r="E149" s="26">
        <v>3720093</v>
      </c>
      <c r="F149" s="156">
        <v>4297683</v>
      </c>
      <c r="G149" s="2">
        <f t="shared" si="5"/>
        <v>577590</v>
      </c>
      <c r="H149" s="44">
        <f t="shared" si="4"/>
        <v>0.15529999999999999</v>
      </c>
      <c r="I149" s="13" t="s">
        <v>870</v>
      </c>
      <c r="J149" s="16" t="s">
        <v>870</v>
      </c>
      <c r="K149" s="13" t="s">
        <v>915</v>
      </c>
      <c r="L149" s="64" t="s">
        <v>915</v>
      </c>
      <c r="M149" s="68" t="s">
        <v>915</v>
      </c>
      <c r="N149" s="14"/>
      <c r="O149" s="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s="40" customFormat="1" x14ac:dyDescent="0.2">
      <c r="A150" s="46" t="s">
        <v>265</v>
      </c>
      <c r="B150" s="47" t="s">
        <v>266</v>
      </c>
      <c r="C150" s="47" t="s">
        <v>16</v>
      </c>
      <c r="D150" s="47" t="s">
        <v>276</v>
      </c>
      <c r="E150" s="26">
        <v>2317794</v>
      </c>
      <c r="F150" s="156">
        <v>2593867</v>
      </c>
      <c r="G150" s="2">
        <f t="shared" si="5"/>
        <v>276073</v>
      </c>
      <c r="H150" s="44">
        <f t="shared" si="4"/>
        <v>0.1191</v>
      </c>
      <c r="I150" s="13" t="s">
        <v>870</v>
      </c>
      <c r="J150" s="16" t="s">
        <v>870</v>
      </c>
      <c r="K150" s="13">
        <v>2016</v>
      </c>
      <c r="L150" s="64">
        <v>-32.440000000000055</v>
      </c>
      <c r="M150" s="68">
        <v>-14.669999999999959</v>
      </c>
      <c r="N150" s="14"/>
      <c r="O150" s="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s="40" customFormat="1" x14ac:dyDescent="0.2">
      <c r="A151" s="46" t="s">
        <v>265</v>
      </c>
      <c r="B151" s="47" t="s">
        <v>266</v>
      </c>
      <c r="C151" s="47" t="s">
        <v>82</v>
      </c>
      <c r="D151" s="47" t="s">
        <v>277</v>
      </c>
      <c r="E151" s="26">
        <v>976637</v>
      </c>
      <c r="F151" s="156">
        <v>970766</v>
      </c>
      <c r="G151" s="2">
        <f t="shared" si="5"/>
        <v>-5871</v>
      </c>
      <c r="H151" s="44">
        <f t="shared" si="4"/>
        <v>-6.0000000000000001E-3</v>
      </c>
      <c r="I151" s="13" t="s">
        <v>870</v>
      </c>
      <c r="J151" s="16" t="s">
        <v>870</v>
      </c>
      <c r="K151" s="13">
        <v>2016</v>
      </c>
      <c r="L151" s="64">
        <v>-60.569999999999993</v>
      </c>
      <c r="M151" s="68">
        <v>-36.960000000000008</v>
      </c>
      <c r="N151" s="14"/>
      <c r="O151" s="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s="40" customFormat="1" x14ac:dyDescent="0.2">
      <c r="A152" s="46" t="s">
        <v>278</v>
      </c>
      <c r="B152" s="47" t="s">
        <v>279</v>
      </c>
      <c r="C152" s="47" t="s">
        <v>82</v>
      </c>
      <c r="D152" s="47" t="s">
        <v>280</v>
      </c>
      <c r="E152" s="26">
        <v>577917</v>
      </c>
      <c r="F152" s="156">
        <v>701813</v>
      </c>
      <c r="G152" s="2">
        <f t="shared" si="5"/>
        <v>123896</v>
      </c>
      <c r="H152" s="44">
        <f t="shared" si="4"/>
        <v>0.21440000000000001</v>
      </c>
      <c r="I152" s="13">
        <v>1</v>
      </c>
      <c r="J152" s="16" t="s">
        <v>870</v>
      </c>
      <c r="K152" s="13" t="s">
        <v>915</v>
      </c>
      <c r="L152" s="64" t="s">
        <v>915</v>
      </c>
      <c r="M152" s="68" t="s">
        <v>915</v>
      </c>
      <c r="N152" s="14"/>
      <c r="O152" s="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s="40" customFormat="1" x14ac:dyDescent="0.2">
      <c r="A153" s="46" t="s">
        <v>278</v>
      </c>
      <c r="B153" s="47" t="s">
        <v>279</v>
      </c>
      <c r="C153" s="47" t="s">
        <v>215</v>
      </c>
      <c r="D153" s="47" t="s">
        <v>281</v>
      </c>
      <c r="E153" s="26">
        <v>33013</v>
      </c>
      <c r="F153" s="156">
        <v>32318</v>
      </c>
      <c r="G153" s="2">
        <f t="shared" si="5"/>
        <v>-695</v>
      </c>
      <c r="H153" s="44">
        <f t="shared" si="4"/>
        <v>-2.1100000000000001E-2</v>
      </c>
      <c r="I153" s="13">
        <v>1</v>
      </c>
      <c r="J153" s="16">
        <v>1</v>
      </c>
      <c r="K153" s="13" t="s">
        <v>915</v>
      </c>
      <c r="L153" s="64" t="s">
        <v>915</v>
      </c>
      <c r="M153" s="68" t="s">
        <v>915</v>
      </c>
      <c r="N153" s="14"/>
      <c r="O153" s="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s="40" customFormat="1" x14ac:dyDescent="0.2">
      <c r="A154" s="46" t="s">
        <v>278</v>
      </c>
      <c r="B154" s="47" t="s">
        <v>279</v>
      </c>
      <c r="C154" s="47" t="s">
        <v>185</v>
      </c>
      <c r="D154" s="47" t="s">
        <v>282</v>
      </c>
      <c r="E154" s="26">
        <v>9526</v>
      </c>
      <c r="F154" s="156">
        <v>13464</v>
      </c>
      <c r="G154" s="2">
        <f t="shared" si="5"/>
        <v>3938</v>
      </c>
      <c r="H154" s="44">
        <f t="shared" si="4"/>
        <v>0.41339999999999999</v>
      </c>
      <c r="I154" s="13">
        <v>1</v>
      </c>
      <c r="J154" s="16">
        <v>1</v>
      </c>
      <c r="K154" s="13" t="s">
        <v>915</v>
      </c>
      <c r="L154" s="64" t="s">
        <v>915</v>
      </c>
      <c r="M154" s="68" t="s">
        <v>915</v>
      </c>
      <c r="N154" s="14"/>
      <c r="O154" s="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s="40" customFormat="1" x14ac:dyDescent="0.2">
      <c r="A155" s="46" t="s">
        <v>283</v>
      </c>
      <c r="B155" s="47" t="s">
        <v>284</v>
      </c>
      <c r="C155" s="47" t="s">
        <v>57</v>
      </c>
      <c r="D155" s="47" t="s">
        <v>882</v>
      </c>
      <c r="E155" s="26">
        <v>69710</v>
      </c>
      <c r="F155" s="156">
        <v>95270</v>
      </c>
      <c r="G155" s="2">
        <f t="shared" si="5"/>
        <v>25560</v>
      </c>
      <c r="H155" s="44">
        <f t="shared" si="4"/>
        <v>0.36670000000000003</v>
      </c>
      <c r="I155" s="13">
        <v>1</v>
      </c>
      <c r="J155" s="16" t="s">
        <v>870</v>
      </c>
      <c r="K155" s="13">
        <v>2016</v>
      </c>
      <c r="L155" s="64">
        <v>-56.059999999999945</v>
      </c>
      <c r="M155" s="68">
        <v>-36.879999999999995</v>
      </c>
      <c r="N155" s="14"/>
      <c r="O155" s="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s="40" customFormat="1" x14ac:dyDescent="0.2">
      <c r="A156" s="46" t="s">
        <v>283</v>
      </c>
      <c r="B156" s="47" t="s">
        <v>284</v>
      </c>
      <c r="C156" s="47" t="s">
        <v>79</v>
      </c>
      <c r="D156" s="47" t="s">
        <v>285</v>
      </c>
      <c r="E156" s="26">
        <v>104232</v>
      </c>
      <c r="F156" s="156">
        <v>15553</v>
      </c>
      <c r="G156" s="2">
        <f t="shared" si="5"/>
        <v>-88679</v>
      </c>
      <c r="H156" s="44">
        <f t="shared" si="4"/>
        <v>-0.8508</v>
      </c>
      <c r="I156" s="13">
        <v>1</v>
      </c>
      <c r="J156" s="16">
        <v>1</v>
      </c>
      <c r="K156" s="13">
        <v>2016</v>
      </c>
      <c r="L156" s="64">
        <v>-20.649999999999977</v>
      </c>
      <c r="M156" s="68">
        <v>-15.909999999999997</v>
      </c>
      <c r="N156" s="14"/>
      <c r="O156" s="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s="40" customFormat="1" x14ac:dyDescent="0.2">
      <c r="A157" s="46" t="s">
        <v>283</v>
      </c>
      <c r="B157" s="47" t="s">
        <v>284</v>
      </c>
      <c r="C157" s="47" t="s">
        <v>69</v>
      </c>
      <c r="D157" s="47" t="s">
        <v>286</v>
      </c>
      <c r="E157" s="26">
        <v>464686</v>
      </c>
      <c r="F157" s="156">
        <v>622122</v>
      </c>
      <c r="G157" s="2">
        <f t="shared" si="5"/>
        <v>157436</v>
      </c>
      <c r="H157" s="44">
        <f t="shared" si="4"/>
        <v>0.33879999999999999</v>
      </c>
      <c r="I157" s="13">
        <v>1</v>
      </c>
      <c r="J157" s="16" t="s">
        <v>870</v>
      </c>
      <c r="K157" s="13" t="s">
        <v>915</v>
      </c>
      <c r="L157" s="64" t="s">
        <v>915</v>
      </c>
      <c r="M157" s="68" t="s">
        <v>915</v>
      </c>
      <c r="N157" s="14"/>
      <c r="O157" s="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s="40" customFormat="1" x14ac:dyDescent="0.2">
      <c r="A158" s="46" t="s">
        <v>287</v>
      </c>
      <c r="B158" s="47" t="s">
        <v>288</v>
      </c>
      <c r="C158" s="47" t="s">
        <v>26</v>
      </c>
      <c r="D158" s="47" t="s">
        <v>289</v>
      </c>
      <c r="E158" s="26">
        <v>1070023</v>
      </c>
      <c r="F158" s="156">
        <v>1326113</v>
      </c>
      <c r="G158" s="2">
        <f t="shared" si="5"/>
        <v>256090</v>
      </c>
      <c r="H158" s="44">
        <f t="shared" si="4"/>
        <v>0.23930000000000001</v>
      </c>
      <c r="I158" s="13" t="s">
        <v>870</v>
      </c>
      <c r="J158" s="16" t="s">
        <v>870</v>
      </c>
      <c r="K158" s="13" t="s">
        <v>915</v>
      </c>
      <c r="L158" s="64" t="s">
        <v>915</v>
      </c>
      <c r="M158" s="68" t="s">
        <v>915</v>
      </c>
      <c r="N158" s="14"/>
      <c r="O158" s="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s="40" customFormat="1" x14ac:dyDescent="0.2">
      <c r="A159" s="46" t="s">
        <v>287</v>
      </c>
      <c r="B159" s="47" t="s">
        <v>288</v>
      </c>
      <c r="C159" s="47" t="s">
        <v>251</v>
      </c>
      <c r="D159" s="47" t="s">
        <v>290</v>
      </c>
      <c r="E159" s="26">
        <v>221865</v>
      </c>
      <c r="F159" s="156">
        <v>362690</v>
      </c>
      <c r="G159" s="2">
        <f t="shared" si="5"/>
        <v>140825</v>
      </c>
      <c r="H159" s="44">
        <f t="shared" si="4"/>
        <v>0.63470000000000004</v>
      </c>
      <c r="I159" s="13" t="s">
        <v>870</v>
      </c>
      <c r="J159" s="16" t="s">
        <v>870</v>
      </c>
      <c r="K159" s="13">
        <v>2016</v>
      </c>
      <c r="L159" s="64">
        <v>-16.980000000000018</v>
      </c>
      <c r="M159" s="68">
        <v>-11.139999999999986</v>
      </c>
      <c r="N159" s="14"/>
      <c r="O159" s="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s="40" customFormat="1" x14ac:dyDescent="0.2">
      <c r="A160" s="46" t="s">
        <v>287</v>
      </c>
      <c r="B160" s="47" t="s">
        <v>288</v>
      </c>
      <c r="C160" s="47" t="s">
        <v>69</v>
      </c>
      <c r="D160" s="47" t="s">
        <v>291</v>
      </c>
      <c r="E160" s="26">
        <v>1925592</v>
      </c>
      <c r="F160" s="156">
        <v>2485336</v>
      </c>
      <c r="G160" s="2">
        <f t="shared" si="5"/>
        <v>559744</v>
      </c>
      <c r="H160" s="44">
        <f t="shared" si="4"/>
        <v>0.29070000000000001</v>
      </c>
      <c r="I160" s="13" t="s">
        <v>870</v>
      </c>
      <c r="J160" s="16" t="s">
        <v>870</v>
      </c>
      <c r="K160" s="13" t="s">
        <v>915</v>
      </c>
      <c r="L160" s="64" t="s">
        <v>915</v>
      </c>
      <c r="M160" s="68" t="s">
        <v>915</v>
      </c>
      <c r="N160" s="14"/>
      <c r="O160" s="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s="40" customFormat="1" x14ac:dyDescent="0.2">
      <c r="A161" s="46" t="s">
        <v>287</v>
      </c>
      <c r="B161" s="47" t="s">
        <v>288</v>
      </c>
      <c r="C161" s="47" t="s">
        <v>292</v>
      </c>
      <c r="D161" s="47" t="s">
        <v>293</v>
      </c>
      <c r="E161" s="26">
        <v>274283</v>
      </c>
      <c r="F161" s="156">
        <v>541987</v>
      </c>
      <c r="G161" s="2">
        <f t="shared" si="5"/>
        <v>267704</v>
      </c>
      <c r="H161" s="44">
        <f t="shared" si="4"/>
        <v>0.97599999999999998</v>
      </c>
      <c r="I161" s="13" t="s">
        <v>870</v>
      </c>
      <c r="J161" s="16" t="s">
        <v>870</v>
      </c>
      <c r="K161" s="13" t="s">
        <v>915</v>
      </c>
      <c r="L161" s="64" t="s">
        <v>915</v>
      </c>
      <c r="M161" s="68" t="s">
        <v>915</v>
      </c>
      <c r="N161" s="14"/>
      <c r="O161" s="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s="40" customFormat="1" x14ac:dyDescent="0.2">
      <c r="A162" s="46" t="s">
        <v>287</v>
      </c>
      <c r="B162" s="47" t="s">
        <v>288</v>
      </c>
      <c r="C162" s="47" t="s">
        <v>99</v>
      </c>
      <c r="D162" s="47" t="s">
        <v>294</v>
      </c>
      <c r="E162" s="26">
        <v>117197</v>
      </c>
      <c r="F162" s="156">
        <v>380610</v>
      </c>
      <c r="G162" s="2">
        <f t="shared" si="5"/>
        <v>263413</v>
      </c>
      <c r="H162" s="44">
        <f t="shared" si="4"/>
        <v>2.2475999999999998</v>
      </c>
      <c r="I162" s="13" t="s">
        <v>870</v>
      </c>
      <c r="J162" s="16" t="s">
        <v>870</v>
      </c>
      <c r="K162" s="13">
        <v>2016</v>
      </c>
      <c r="L162" s="64">
        <v>-5.8099999999999454</v>
      </c>
      <c r="M162" s="68">
        <v>-0.43999999999994088</v>
      </c>
      <c r="N162" s="14"/>
      <c r="O162" s="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s="40" customFormat="1" x14ac:dyDescent="0.2">
      <c r="A163" s="46" t="s">
        <v>287</v>
      </c>
      <c r="B163" s="47" t="s">
        <v>288</v>
      </c>
      <c r="C163" s="47" t="s">
        <v>127</v>
      </c>
      <c r="D163" s="47" t="s">
        <v>295</v>
      </c>
      <c r="E163" s="26">
        <v>23593457</v>
      </c>
      <c r="F163" s="156">
        <v>28869164</v>
      </c>
      <c r="G163" s="2">
        <f t="shared" si="5"/>
        <v>5275707</v>
      </c>
      <c r="H163" s="44">
        <f t="shared" si="4"/>
        <v>0.22359999999999999</v>
      </c>
      <c r="I163" s="13" t="s">
        <v>870</v>
      </c>
      <c r="J163" s="16" t="s">
        <v>870</v>
      </c>
      <c r="K163" s="13" t="s">
        <v>915</v>
      </c>
      <c r="L163" s="64" t="s">
        <v>915</v>
      </c>
      <c r="M163" s="68" t="s">
        <v>915</v>
      </c>
      <c r="N163" s="14"/>
      <c r="O163" s="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s="40" customFormat="1" x14ac:dyDescent="0.2">
      <c r="A164" s="46" t="s">
        <v>287</v>
      </c>
      <c r="B164" s="47" t="s">
        <v>288</v>
      </c>
      <c r="C164" s="47" t="s">
        <v>296</v>
      </c>
      <c r="D164" s="47" t="s">
        <v>297</v>
      </c>
      <c r="E164" s="26">
        <v>1001659</v>
      </c>
      <c r="F164" s="156">
        <v>1201490</v>
      </c>
      <c r="G164" s="2">
        <f t="shared" si="5"/>
        <v>199831</v>
      </c>
      <c r="H164" s="44">
        <f t="shared" si="4"/>
        <v>0.19950000000000001</v>
      </c>
      <c r="I164" s="13" t="s">
        <v>870</v>
      </c>
      <c r="J164" s="16" t="s">
        <v>870</v>
      </c>
      <c r="K164" s="13" t="s">
        <v>915</v>
      </c>
      <c r="L164" s="64" t="s">
        <v>915</v>
      </c>
      <c r="M164" s="68" t="s">
        <v>915</v>
      </c>
      <c r="N164" s="14"/>
      <c r="O164" s="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s="40" customFormat="1" x14ac:dyDescent="0.2">
      <c r="A165" s="46" t="s">
        <v>287</v>
      </c>
      <c r="B165" s="47" t="s">
        <v>288</v>
      </c>
      <c r="C165" s="47" t="s">
        <v>298</v>
      </c>
      <c r="D165" s="47" t="s">
        <v>299</v>
      </c>
      <c r="E165" s="26">
        <v>670868</v>
      </c>
      <c r="F165" s="156">
        <v>901315</v>
      </c>
      <c r="G165" s="2">
        <f t="shared" si="5"/>
        <v>230447</v>
      </c>
      <c r="H165" s="44">
        <f t="shared" si="4"/>
        <v>0.34350000000000003</v>
      </c>
      <c r="I165" s="13" t="s">
        <v>870</v>
      </c>
      <c r="J165" s="16" t="s">
        <v>870</v>
      </c>
      <c r="K165" s="13" t="s">
        <v>915</v>
      </c>
      <c r="L165" s="64" t="s">
        <v>915</v>
      </c>
      <c r="M165" s="68" t="s">
        <v>915</v>
      </c>
      <c r="N165" s="14"/>
      <c r="O165" s="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s="40" customFormat="1" x14ac:dyDescent="0.2">
      <c r="A166" s="46" t="s">
        <v>300</v>
      </c>
      <c r="B166" s="47" t="s">
        <v>301</v>
      </c>
      <c r="C166" s="47" t="s">
        <v>190</v>
      </c>
      <c r="D166" s="47" t="s">
        <v>302</v>
      </c>
      <c r="E166" s="26">
        <v>1405936</v>
      </c>
      <c r="F166" s="156">
        <v>1651833</v>
      </c>
      <c r="G166" s="2">
        <f t="shared" si="5"/>
        <v>245897</v>
      </c>
      <c r="H166" s="44">
        <f t="shared" si="4"/>
        <v>0.1749</v>
      </c>
      <c r="I166" s="13" t="s">
        <v>870</v>
      </c>
      <c r="J166" s="16" t="s">
        <v>870</v>
      </c>
      <c r="K166" s="13" t="s">
        <v>915</v>
      </c>
      <c r="L166" s="64" t="s">
        <v>915</v>
      </c>
      <c r="M166" s="68" t="s">
        <v>915</v>
      </c>
      <c r="N166" s="14"/>
      <c r="O166" s="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s="40" customFormat="1" x14ac:dyDescent="0.2">
      <c r="A167" s="46" t="s">
        <v>300</v>
      </c>
      <c r="B167" s="47" t="s">
        <v>301</v>
      </c>
      <c r="C167" s="47" t="s">
        <v>57</v>
      </c>
      <c r="D167" s="47" t="s">
        <v>303</v>
      </c>
      <c r="E167" s="26">
        <v>2075426</v>
      </c>
      <c r="F167" s="156">
        <v>2402668</v>
      </c>
      <c r="G167" s="2">
        <f t="shared" si="5"/>
        <v>327242</v>
      </c>
      <c r="H167" s="44">
        <f t="shared" si="4"/>
        <v>0.15770000000000001</v>
      </c>
      <c r="I167" s="13" t="s">
        <v>870</v>
      </c>
      <c r="J167" s="16" t="s">
        <v>870</v>
      </c>
      <c r="K167" s="13">
        <v>2016</v>
      </c>
      <c r="L167" s="64">
        <v>-14.220000000000027</v>
      </c>
      <c r="M167" s="68">
        <v>-6.5899999999999181</v>
      </c>
      <c r="N167" s="14"/>
      <c r="O167" s="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s="40" customFormat="1" x14ac:dyDescent="0.2">
      <c r="A168" s="46" t="s">
        <v>300</v>
      </c>
      <c r="B168" s="47" t="s">
        <v>301</v>
      </c>
      <c r="C168" s="47" t="s">
        <v>82</v>
      </c>
      <c r="D168" s="47" t="s">
        <v>304</v>
      </c>
      <c r="E168" s="26">
        <v>844336</v>
      </c>
      <c r="F168" s="156">
        <v>985515</v>
      </c>
      <c r="G168" s="2">
        <f t="shared" si="5"/>
        <v>141179</v>
      </c>
      <c r="H168" s="44">
        <f t="shared" si="4"/>
        <v>0.16719999999999999</v>
      </c>
      <c r="I168" s="13" t="s">
        <v>870</v>
      </c>
      <c r="J168" s="16" t="s">
        <v>870</v>
      </c>
      <c r="K168" s="13" t="s">
        <v>915</v>
      </c>
      <c r="L168" s="64" t="s">
        <v>915</v>
      </c>
      <c r="M168" s="68" t="s">
        <v>915</v>
      </c>
      <c r="N168" s="14"/>
      <c r="O168" s="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s="40" customFormat="1" x14ac:dyDescent="0.2">
      <c r="A169" s="46" t="s">
        <v>300</v>
      </c>
      <c r="B169" s="47" t="s">
        <v>301</v>
      </c>
      <c r="C169" s="47" t="s">
        <v>37</v>
      </c>
      <c r="D169" s="47" t="s">
        <v>305</v>
      </c>
      <c r="E169" s="26">
        <v>681877</v>
      </c>
      <c r="F169" s="156">
        <v>852492</v>
      </c>
      <c r="G169" s="2">
        <f t="shared" si="5"/>
        <v>170615</v>
      </c>
      <c r="H169" s="44">
        <f t="shared" si="4"/>
        <v>0.25019999999999998</v>
      </c>
      <c r="I169" s="13" t="s">
        <v>870</v>
      </c>
      <c r="J169" s="16" t="s">
        <v>870</v>
      </c>
      <c r="K169" s="13">
        <v>2016</v>
      </c>
      <c r="L169" s="64">
        <v>-8.0800000000000409</v>
      </c>
      <c r="M169" s="68">
        <v>-6.6800000000000068</v>
      </c>
      <c r="N169" s="14"/>
      <c r="O169" s="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s="40" customFormat="1" x14ac:dyDescent="0.2">
      <c r="A170" s="46" t="s">
        <v>300</v>
      </c>
      <c r="B170" s="47" t="s">
        <v>301</v>
      </c>
      <c r="C170" s="47" t="s">
        <v>67</v>
      </c>
      <c r="D170" s="47" t="s">
        <v>306</v>
      </c>
      <c r="E170" s="26">
        <v>1448775</v>
      </c>
      <c r="F170" s="156">
        <v>1962559</v>
      </c>
      <c r="G170" s="2">
        <f t="shared" si="5"/>
        <v>513784</v>
      </c>
      <c r="H170" s="44">
        <f t="shared" si="4"/>
        <v>0.35460000000000003</v>
      </c>
      <c r="I170" s="13" t="s">
        <v>870</v>
      </c>
      <c r="J170" s="16" t="s">
        <v>870</v>
      </c>
      <c r="K170" s="13">
        <v>2016</v>
      </c>
      <c r="L170" s="64">
        <v>-35.579999999999927</v>
      </c>
      <c r="M170" s="68">
        <v>-19.050000000000182</v>
      </c>
      <c r="N170" s="14"/>
      <c r="O170" s="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s="40" customFormat="1" x14ac:dyDescent="0.2">
      <c r="A171" s="46" t="s">
        <v>300</v>
      </c>
      <c r="B171" s="47" t="s">
        <v>301</v>
      </c>
      <c r="C171" s="47" t="s">
        <v>251</v>
      </c>
      <c r="D171" s="47" t="s">
        <v>307</v>
      </c>
      <c r="E171" s="26">
        <v>3839556</v>
      </c>
      <c r="F171" s="156">
        <v>4551928</v>
      </c>
      <c r="G171" s="2">
        <f t="shared" si="5"/>
        <v>712372</v>
      </c>
      <c r="H171" s="44">
        <f t="shared" si="4"/>
        <v>0.1855</v>
      </c>
      <c r="I171" s="13" t="s">
        <v>870</v>
      </c>
      <c r="J171" s="16" t="s">
        <v>870</v>
      </c>
      <c r="K171" s="13" t="s">
        <v>915</v>
      </c>
      <c r="L171" s="64" t="s">
        <v>915</v>
      </c>
      <c r="M171" s="68" t="s">
        <v>915</v>
      </c>
      <c r="N171" s="14"/>
      <c r="O171" s="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s="40" customFormat="1" x14ac:dyDescent="0.2">
      <c r="A172" s="46" t="s">
        <v>300</v>
      </c>
      <c r="B172" s="47" t="s">
        <v>301</v>
      </c>
      <c r="C172" s="47" t="s">
        <v>308</v>
      </c>
      <c r="D172" s="47" t="s">
        <v>309</v>
      </c>
      <c r="E172" s="26">
        <v>45381</v>
      </c>
      <c r="F172" s="156">
        <v>173255</v>
      </c>
      <c r="G172" s="2">
        <f t="shared" si="5"/>
        <v>127874</v>
      </c>
      <c r="H172" s="44">
        <f t="shared" si="4"/>
        <v>2.8178000000000001</v>
      </c>
      <c r="I172" s="13">
        <v>1</v>
      </c>
      <c r="J172" s="16" t="s">
        <v>870</v>
      </c>
      <c r="K172" s="13" t="s">
        <v>915</v>
      </c>
      <c r="L172" s="64" t="s">
        <v>915</v>
      </c>
      <c r="M172" s="68" t="s">
        <v>915</v>
      </c>
      <c r="N172" s="14"/>
      <c r="O172" s="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s="40" customFormat="1" x14ac:dyDescent="0.2">
      <c r="A173" s="46" t="s">
        <v>300</v>
      </c>
      <c r="B173" s="47" t="s">
        <v>301</v>
      </c>
      <c r="C173" s="47" t="s">
        <v>88</v>
      </c>
      <c r="D173" s="47" t="s">
        <v>310</v>
      </c>
      <c r="E173" s="26">
        <v>999583</v>
      </c>
      <c r="F173" s="156">
        <v>1307874</v>
      </c>
      <c r="G173" s="2">
        <f t="shared" si="5"/>
        <v>308291</v>
      </c>
      <c r="H173" s="44">
        <f t="shared" si="4"/>
        <v>0.30840000000000001</v>
      </c>
      <c r="I173" s="13" t="s">
        <v>870</v>
      </c>
      <c r="J173" s="16" t="s">
        <v>870</v>
      </c>
      <c r="K173" s="13" t="s">
        <v>915</v>
      </c>
      <c r="L173" s="64" t="s">
        <v>915</v>
      </c>
      <c r="M173" s="68" t="s">
        <v>915</v>
      </c>
      <c r="N173" s="14"/>
      <c r="O173" s="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s="40" customFormat="1" x14ac:dyDescent="0.2">
      <c r="A174" s="46" t="s">
        <v>311</v>
      </c>
      <c r="B174" s="47" t="s">
        <v>312</v>
      </c>
      <c r="C174" s="47" t="s">
        <v>313</v>
      </c>
      <c r="D174" s="47" t="s">
        <v>314</v>
      </c>
      <c r="E174" s="26">
        <v>784167</v>
      </c>
      <c r="F174" s="156">
        <v>953280</v>
      </c>
      <c r="G174" s="2">
        <f t="shared" si="5"/>
        <v>169113</v>
      </c>
      <c r="H174" s="44">
        <f t="shared" si="4"/>
        <v>0.2157</v>
      </c>
      <c r="I174" s="13" t="s">
        <v>870</v>
      </c>
      <c r="J174" s="16" t="s">
        <v>870</v>
      </c>
      <c r="K174" s="13" t="s">
        <v>915</v>
      </c>
      <c r="L174" s="64" t="s">
        <v>915</v>
      </c>
      <c r="M174" s="68" t="s">
        <v>915</v>
      </c>
      <c r="N174" s="14"/>
      <c r="O174" s="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s="40" customFormat="1" x14ac:dyDescent="0.2">
      <c r="A175" s="46" t="s">
        <v>311</v>
      </c>
      <c r="B175" s="47" t="s">
        <v>312</v>
      </c>
      <c r="C175" s="47" t="s">
        <v>315</v>
      </c>
      <c r="D175" s="47" t="s">
        <v>316</v>
      </c>
      <c r="E175" s="26">
        <v>547283</v>
      </c>
      <c r="F175" s="156">
        <v>692636</v>
      </c>
      <c r="G175" s="2">
        <f t="shared" si="5"/>
        <v>145353</v>
      </c>
      <c r="H175" s="44">
        <f t="shared" si="4"/>
        <v>0.2656</v>
      </c>
      <c r="I175" s="13" t="s">
        <v>870</v>
      </c>
      <c r="J175" s="16" t="s">
        <v>870</v>
      </c>
      <c r="K175" s="13" t="s">
        <v>915</v>
      </c>
      <c r="L175" s="64" t="s">
        <v>915</v>
      </c>
      <c r="M175" s="68" t="s">
        <v>915</v>
      </c>
      <c r="N175" s="14"/>
      <c r="O175" s="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s="40" customFormat="1" x14ac:dyDescent="0.2">
      <c r="A176" s="46" t="s">
        <v>311</v>
      </c>
      <c r="B176" s="47" t="s">
        <v>312</v>
      </c>
      <c r="C176" s="47" t="s">
        <v>317</v>
      </c>
      <c r="D176" s="47" t="s">
        <v>318</v>
      </c>
      <c r="E176" s="26">
        <v>1322858</v>
      </c>
      <c r="F176" s="156">
        <v>1535072</v>
      </c>
      <c r="G176" s="2">
        <f t="shared" si="5"/>
        <v>212214</v>
      </c>
      <c r="H176" s="44">
        <f t="shared" si="4"/>
        <v>0.16039999999999999</v>
      </c>
      <c r="I176" s="13" t="s">
        <v>870</v>
      </c>
      <c r="J176" s="16" t="s">
        <v>870</v>
      </c>
      <c r="K176" s="13" t="s">
        <v>915</v>
      </c>
      <c r="L176" s="64" t="s">
        <v>915</v>
      </c>
      <c r="M176" s="68" t="s">
        <v>915</v>
      </c>
      <c r="N176" s="14"/>
      <c r="O176" s="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s="40" customFormat="1" x14ac:dyDescent="0.2">
      <c r="A177" s="46" t="s">
        <v>311</v>
      </c>
      <c r="B177" s="47" t="s">
        <v>312</v>
      </c>
      <c r="C177" s="47" t="s">
        <v>26</v>
      </c>
      <c r="D177" s="47" t="s">
        <v>319</v>
      </c>
      <c r="E177" s="26">
        <v>6063620</v>
      </c>
      <c r="F177" s="156">
        <v>6699760</v>
      </c>
      <c r="G177" s="2">
        <f t="shared" si="5"/>
        <v>636140</v>
      </c>
      <c r="H177" s="44">
        <f t="shared" si="4"/>
        <v>0.10489999999999999</v>
      </c>
      <c r="I177" s="13" t="s">
        <v>870</v>
      </c>
      <c r="J177" s="16" t="s">
        <v>870</v>
      </c>
      <c r="K177" s="13" t="s">
        <v>915</v>
      </c>
      <c r="L177" s="64" t="s">
        <v>915</v>
      </c>
      <c r="M177" s="68" t="s">
        <v>915</v>
      </c>
      <c r="N177" s="14"/>
      <c r="O177" s="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s="40" customFormat="1" x14ac:dyDescent="0.2">
      <c r="A178" s="46" t="s">
        <v>311</v>
      </c>
      <c r="B178" s="47" t="s">
        <v>312</v>
      </c>
      <c r="C178" s="47" t="s">
        <v>57</v>
      </c>
      <c r="D178" s="47" t="s">
        <v>320</v>
      </c>
      <c r="E178" s="26">
        <v>420240</v>
      </c>
      <c r="F178" s="156">
        <v>596112</v>
      </c>
      <c r="G178" s="2">
        <f t="shared" si="5"/>
        <v>175872</v>
      </c>
      <c r="H178" s="44">
        <f t="shared" si="4"/>
        <v>0.41849999999999998</v>
      </c>
      <c r="I178" s="13">
        <v>1</v>
      </c>
      <c r="J178" s="16" t="s">
        <v>870</v>
      </c>
      <c r="K178" s="13" t="s">
        <v>915</v>
      </c>
      <c r="L178" s="64" t="s">
        <v>915</v>
      </c>
      <c r="M178" s="68" t="s">
        <v>915</v>
      </c>
      <c r="N178" s="14"/>
      <c r="O178" s="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s="40" customFormat="1" x14ac:dyDescent="0.2">
      <c r="A179" s="46" t="s">
        <v>311</v>
      </c>
      <c r="B179" s="47" t="s">
        <v>312</v>
      </c>
      <c r="C179" s="47" t="s">
        <v>63</v>
      </c>
      <c r="D179" s="47" t="s">
        <v>321</v>
      </c>
      <c r="E179" s="26">
        <v>781515</v>
      </c>
      <c r="F179" s="156">
        <v>889685</v>
      </c>
      <c r="G179" s="2">
        <f t="shared" si="5"/>
        <v>108170</v>
      </c>
      <c r="H179" s="44">
        <f t="shared" si="4"/>
        <v>0.1384</v>
      </c>
      <c r="I179" s="13" t="s">
        <v>870</v>
      </c>
      <c r="J179" s="16" t="s">
        <v>870</v>
      </c>
      <c r="K179" s="13">
        <v>2016</v>
      </c>
      <c r="L179" s="64">
        <v>-6.9099999999999682</v>
      </c>
      <c r="M179" s="68">
        <v>-9.6299999999999955</v>
      </c>
      <c r="N179" s="14"/>
      <c r="O179" s="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s="40" customFormat="1" x14ac:dyDescent="0.2">
      <c r="A180" s="46" t="s">
        <v>311</v>
      </c>
      <c r="B180" s="47" t="s">
        <v>312</v>
      </c>
      <c r="C180" s="47" t="s">
        <v>99</v>
      </c>
      <c r="D180" s="47" t="s">
        <v>322</v>
      </c>
      <c r="E180" s="26">
        <v>27772</v>
      </c>
      <c r="F180" s="156">
        <v>27277</v>
      </c>
      <c r="G180" s="2">
        <f t="shared" si="5"/>
        <v>-495</v>
      </c>
      <c r="H180" s="44">
        <f t="shared" si="4"/>
        <v>-1.78E-2</v>
      </c>
      <c r="I180" s="13">
        <v>1</v>
      </c>
      <c r="J180" s="16">
        <v>1</v>
      </c>
      <c r="K180" s="13" t="s">
        <v>915</v>
      </c>
      <c r="L180" s="64" t="s">
        <v>915</v>
      </c>
      <c r="M180" s="68" t="s">
        <v>915</v>
      </c>
      <c r="N180" s="14"/>
      <c r="O180" s="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s="40" customFormat="1" x14ac:dyDescent="0.2">
      <c r="A181" s="46" t="s">
        <v>311</v>
      </c>
      <c r="B181" s="47" t="s">
        <v>312</v>
      </c>
      <c r="C181" s="47" t="s">
        <v>323</v>
      </c>
      <c r="D181" s="47" t="s">
        <v>324</v>
      </c>
      <c r="E181" s="26">
        <v>420108</v>
      </c>
      <c r="F181" s="156">
        <v>204526</v>
      </c>
      <c r="G181" s="2">
        <f t="shared" si="5"/>
        <v>-215582</v>
      </c>
      <c r="H181" s="44">
        <f t="shared" si="4"/>
        <v>-0.51319999999999999</v>
      </c>
      <c r="I181" s="13">
        <v>1</v>
      </c>
      <c r="J181" s="16" t="s">
        <v>870</v>
      </c>
      <c r="K181" s="13">
        <v>2016</v>
      </c>
      <c r="L181" s="64">
        <v>-64.63</v>
      </c>
      <c r="M181" s="68">
        <v>-43.290000000000077</v>
      </c>
      <c r="N181" s="14"/>
      <c r="O181" s="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s="40" customFormat="1" x14ac:dyDescent="0.2">
      <c r="A182" s="46" t="s">
        <v>311</v>
      </c>
      <c r="B182" s="47" t="s">
        <v>312</v>
      </c>
      <c r="C182" s="47" t="s">
        <v>325</v>
      </c>
      <c r="D182" s="47" t="s">
        <v>326</v>
      </c>
      <c r="E182" s="26">
        <v>3837221</v>
      </c>
      <c r="F182" s="156">
        <v>4098788</v>
      </c>
      <c r="G182" s="2">
        <f t="shared" si="5"/>
        <v>261567</v>
      </c>
      <c r="H182" s="44">
        <f t="shared" si="4"/>
        <v>6.8199999999999997E-2</v>
      </c>
      <c r="I182" s="13" t="s">
        <v>870</v>
      </c>
      <c r="J182" s="16" t="s">
        <v>870</v>
      </c>
      <c r="K182" s="13" t="s">
        <v>915</v>
      </c>
      <c r="L182" s="64" t="s">
        <v>915</v>
      </c>
      <c r="M182" s="68" t="s">
        <v>915</v>
      </c>
      <c r="N182" s="14"/>
      <c r="O182" s="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s="40" customFormat="1" x14ac:dyDescent="0.2">
      <c r="A183" s="46" t="s">
        <v>311</v>
      </c>
      <c r="B183" s="47" t="s">
        <v>312</v>
      </c>
      <c r="C183" s="47" t="s">
        <v>327</v>
      </c>
      <c r="D183" s="47" t="s">
        <v>328</v>
      </c>
      <c r="E183" s="26">
        <v>3307859</v>
      </c>
      <c r="F183" s="156">
        <v>3608628</v>
      </c>
      <c r="G183" s="2">
        <f t="shared" si="5"/>
        <v>300769</v>
      </c>
      <c r="H183" s="44">
        <f t="shared" si="4"/>
        <v>9.0899999999999995E-2</v>
      </c>
      <c r="I183" s="13" t="s">
        <v>870</v>
      </c>
      <c r="J183" s="16" t="s">
        <v>870</v>
      </c>
      <c r="K183" s="13" t="s">
        <v>915</v>
      </c>
      <c r="L183" s="64" t="s">
        <v>915</v>
      </c>
      <c r="M183" s="68" t="s">
        <v>915</v>
      </c>
      <c r="N183" s="14"/>
      <c r="O183" s="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s="40" customFormat="1" x14ac:dyDescent="0.2">
      <c r="A184" s="46" t="s">
        <v>311</v>
      </c>
      <c r="B184" s="47" t="s">
        <v>312</v>
      </c>
      <c r="C184" s="47" t="s">
        <v>263</v>
      </c>
      <c r="D184" s="47" t="s">
        <v>329</v>
      </c>
      <c r="E184" s="26">
        <v>543932</v>
      </c>
      <c r="F184" s="156">
        <v>636776</v>
      </c>
      <c r="G184" s="2">
        <f t="shared" si="5"/>
        <v>92844</v>
      </c>
      <c r="H184" s="44">
        <f t="shared" si="4"/>
        <v>0.17069999999999999</v>
      </c>
      <c r="I184" s="13" t="s">
        <v>870</v>
      </c>
      <c r="J184" s="16" t="s">
        <v>870</v>
      </c>
      <c r="K184" s="13" t="s">
        <v>915</v>
      </c>
      <c r="L184" s="64" t="s">
        <v>915</v>
      </c>
      <c r="M184" s="68" t="s">
        <v>915</v>
      </c>
      <c r="N184" s="14"/>
      <c r="O184" s="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s="40" customFormat="1" x14ac:dyDescent="0.2">
      <c r="A185" s="46" t="s">
        <v>311</v>
      </c>
      <c r="B185" s="47" t="s">
        <v>312</v>
      </c>
      <c r="C185" s="47" t="s">
        <v>53</v>
      </c>
      <c r="D185" s="47" t="s">
        <v>330</v>
      </c>
      <c r="E185" s="26">
        <v>662267</v>
      </c>
      <c r="F185" s="156">
        <v>801291</v>
      </c>
      <c r="G185" s="2">
        <f t="shared" si="5"/>
        <v>139024</v>
      </c>
      <c r="H185" s="44">
        <f t="shared" si="4"/>
        <v>0.2099</v>
      </c>
      <c r="I185" s="13">
        <v>1</v>
      </c>
      <c r="J185" s="16" t="s">
        <v>870</v>
      </c>
      <c r="K185" s="13" t="s">
        <v>915</v>
      </c>
      <c r="L185" s="64" t="s">
        <v>915</v>
      </c>
      <c r="M185" s="68" t="s">
        <v>915</v>
      </c>
      <c r="N185" s="14"/>
      <c r="O185" s="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s="40" customFormat="1" x14ac:dyDescent="0.2">
      <c r="A186" s="46" t="s">
        <v>331</v>
      </c>
      <c r="B186" s="47" t="s">
        <v>332</v>
      </c>
      <c r="C186" s="47" t="s">
        <v>333</v>
      </c>
      <c r="D186" s="47" t="s">
        <v>334</v>
      </c>
      <c r="E186" s="26">
        <v>16212</v>
      </c>
      <c r="F186" s="156">
        <v>21820</v>
      </c>
      <c r="G186" s="2">
        <f t="shared" si="5"/>
        <v>5608</v>
      </c>
      <c r="H186" s="44">
        <f t="shared" si="4"/>
        <v>0.34589999999999999</v>
      </c>
      <c r="I186" s="13">
        <v>1</v>
      </c>
      <c r="J186" s="16">
        <v>1</v>
      </c>
      <c r="K186" s="13">
        <v>2016</v>
      </c>
      <c r="L186" s="64">
        <v>-3.5399999999999636</v>
      </c>
      <c r="M186" s="68">
        <v>-0.88999999999998636</v>
      </c>
      <c r="N186" s="14"/>
      <c r="O186" s="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s="40" customFormat="1" x14ac:dyDescent="0.2">
      <c r="A187" s="46" t="s">
        <v>331</v>
      </c>
      <c r="B187" s="47" t="s">
        <v>332</v>
      </c>
      <c r="C187" s="47" t="s">
        <v>335</v>
      </c>
      <c r="D187" s="47" t="s">
        <v>336</v>
      </c>
      <c r="E187" s="26">
        <v>21167</v>
      </c>
      <c r="F187" s="156">
        <v>20971</v>
      </c>
      <c r="G187" s="2">
        <f t="shared" si="5"/>
        <v>-196</v>
      </c>
      <c r="H187" s="44">
        <f t="shared" si="4"/>
        <v>-9.2999999999999992E-3</v>
      </c>
      <c r="I187" s="13">
        <v>1</v>
      </c>
      <c r="J187" s="16">
        <v>1</v>
      </c>
      <c r="K187" s="13">
        <v>2016</v>
      </c>
      <c r="L187" s="64">
        <v>-44.790000000000077</v>
      </c>
      <c r="M187" s="68">
        <v>-30.53000000000003</v>
      </c>
      <c r="N187" s="14"/>
      <c r="O187" s="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s="40" customFormat="1" x14ac:dyDescent="0.2">
      <c r="A188" s="46" t="s">
        <v>331</v>
      </c>
      <c r="B188" s="47" t="s">
        <v>332</v>
      </c>
      <c r="C188" s="47" t="s">
        <v>325</v>
      </c>
      <c r="D188" s="47" t="s">
        <v>337</v>
      </c>
      <c r="E188" s="26">
        <v>47806</v>
      </c>
      <c r="F188" s="156">
        <v>24107</v>
      </c>
      <c r="G188" s="2">
        <f t="shared" si="5"/>
        <v>-23699</v>
      </c>
      <c r="H188" s="44">
        <f t="shared" si="4"/>
        <v>-0.49569999999999997</v>
      </c>
      <c r="I188" s="13">
        <v>1</v>
      </c>
      <c r="J188" s="16">
        <v>1</v>
      </c>
      <c r="K188" s="13">
        <v>2016</v>
      </c>
      <c r="L188" s="64">
        <v>-30.269999999999982</v>
      </c>
      <c r="M188" s="68">
        <v>-6.9900000000000091</v>
      </c>
      <c r="N188" s="14"/>
      <c r="O188" s="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s="40" customFormat="1" x14ac:dyDescent="0.2">
      <c r="A189" s="46" t="s">
        <v>338</v>
      </c>
      <c r="B189" s="47" t="s">
        <v>339</v>
      </c>
      <c r="C189" s="47" t="s">
        <v>26</v>
      </c>
      <c r="D189" s="47" t="s">
        <v>340</v>
      </c>
      <c r="E189" s="26">
        <v>3304190</v>
      </c>
      <c r="F189" s="156">
        <v>3857090</v>
      </c>
      <c r="G189" s="2">
        <f t="shared" si="5"/>
        <v>552900</v>
      </c>
      <c r="H189" s="44">
        <f t="shared" si="4"/>
        <v>0.1673</v>
      </c>
      <c r="I189" s="13" t="s">
        <v>870</v>
      </c>
      <c r="J189" s="16" t="s">
        <v>870</v>
      </c>
      <c r="K189" s="13" t="s">
        <v>915</v>
      </c>
      <c r="L189" s="64" t="s">
        <v>915</v>
      </c>
      <c r="M189" s="68" t="s">
        <v>915</v>
      </c>
      <c r="N189" s="14"/>
      <c r="O189" s="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s="40" customFormat="1" x14ac:dyDescent="0.2">
      <c r="A190" s="46" t="s">
        <v>338</v>
      </c>
      <c r="B190" s="47" t="s">
        <v>339</v>
      </c>
      <c r="C190" s="47" t="s">
        <v>79</v>
      </c>
      <c r="D190" s="47" t="s">
        <v>341</v>
      </c>
      <c r="E190" s="26">
        <v>955296</v>
      </c>
      <c r="F190" s="156">
        <v>1044097</v>
      </c>
      <c r="G190" s="2">
        <f t="shared" si="5"/>
        <v>88801</v>
      </c>
      <c r="H190" s="44">
        <f t="shared" si="4"/>
        <v>9.2999999999999999E-2</v>
      </c>
      <c r="I190" s="13" t="s">
        <v>870</v>
      </c>
      <c r="J190" s="16" t="s">
        <v>870</v>
      </c>
      <c r="K190" s="13">
        <v>2016</v>
      </c>
      <c r="L190" s="64">
        <v>-34.54000000000002</v>
      </c>
      <c r="M190" s="68">
        <v>-26.230000000000018</v>
      </c>
      <c r="N190" s="14"/>
      <c r="O190" s="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s="40" customFormat="1" x14ac:dyDescent="0.2">
      <c r="A191" s="46" t="s">
        <v>342</v>
      </c>
      <c r="B191" s="47" t="s">
        <v>343</v>
      </c>
      <c r="C191" s="47" t="s">
        <v>344</v>
      </c>
      <c r="D191" s="47" t="s">
        <v>345</v>
      </c>
      <c r="E191" s="26">
        <v>2212584</v>
      </c>
      <c r="F191" s="156">
        <v>2635930</v>
      </c>
      <c r="G191" s="2">
        <f t="shared" si="5"/>
        <v>423346</v>
      </c>
      <c r="H191" s="44">
        <f t="shared" si="4"/>
        <v>0.1913</v>
      </c>
      <c r="I191" s="13" t="s">
        <v>870</v>
      </c>
      <c r="J191" s="16" t="s">
        <v>870</v>
      </c>
      <c r="K191" s="13" t="s">
        <v>915</v>
      </c>
      <c r="L191" s="64" t="s">
        <v>915</v>
      </c>
      <c r="M191" s="68" t="s">
        <v>915</v>
      </c>
      <c r="N191" s="14"/>
      <c r="O191" s="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s="40" customFormat="1" x14ac:dyDescent="0.2">
      <c r="A192" s="46" t="s">
        <v>346</v>
      </c>
      <c r="B192" s="47" t="s">
        <v>347</v>
      </c>
      <c r="C192" s="47" t="s">
        <v>26</v>
      </c>
      <c r="D192" s="47" t="s">
        <v>348</v>
      </c>
      <c r="E192" s="26">
        <v>689937</v>
      </c>
      <c r="F192" s="156">
        <v>979551</v>
      </c>
      <c r="G192" s="2">
        <f t="shared" si="5"/>
        <v>289614</v>
      </c>
      <c r="H192" s="44">
        <f t="shared" si="4"/>
        <v>0.41980000000000001</v>
      </c>
      <c r="I192" s="13" t="s">
        <v>870</v>
      </c>
      <c r="J192" s="16" t="s">
        <v>870</v>
      </c>
      <c r="K192" s="13">
        <v>2016</v>
      </c>
      <c r="L192" s="64">
        <v>-11.789999999999964</v>
      </c>
      <c r="M192" s="68">
        <v>3.8199999999999932</v>
      </c>
      <c r="N192" s="14"/>
      <c r="O192" s="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s="40" customFormat="1" x14ac:dyDescent="0.2">
      <c r="A193" s="46" t="s">
        <v>346</v>
      </c>
      <c r="B193" s="47" t="s">
        <v>347</v>
      </c>
      <c r="C193" s="47" t="s">
        <v>16</v>
      </c>
      <c r="D193" s="47" t="s">
        <v>349</v>
      </c>
      <c r="E193" s="26">
        <v>698153</v>
      </c>
      <c r="F193" s="156">
        <v>912781</v>
      </c>
      <c r="G193" s="2">
        <f t="shared" si="5"/>
        <v>214628</v>
      </c>
      <c r="H193" s="44">
        <f t="shared" si="4"/>
        <v>0.30740000000000001</v>
      </c>
      <c r="I193" s="13" t="s">
        <v>870</v>
      </c>
      <c r="J193" s="16" t="s">
        <v>870</v>
      </c>
      <c r="K193" s="13" t="s">
        <v>915</v>
      </c>
      <c r="L193" s="64" t="s">
        <v>915</v>
      </c>
      <c r="M193" s="68" t="s">
        <v>915</v>
      </c>
      <c r="N193" s="14"/>
      <c r="O193" s="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s="40" customFormat="1" x14ac:dyDescent="0.2">
      <c r="A194" s="46" t="s">
        <v>350</v>
      </c>
      <c r="B194" s="47" t="s">
        <v>351</v>
      </c>
      <c r="C194" s="47" t="s">
        <v>153</v>
      </c>
      <c r="D194" s="47" t="s">
        <v>352</v>
      </c>
      <c r="E194" s="26">
        <v>657294</v>
      </c>
      <c r="F194" s="156">
        <v>774767</v>
      </c>
      <c r="G194" s="2">
        <f t="shared" si="5"/>
        <v>117473</v>
      </c>
      <c r="H194" s="44">
        <f t="shared" si="4"/>
        <v>0.1787</v>
      </c>
      <c r="I194" s="13" t="s">
        <v>870</v>
      </c>
      <c r="J194" s="16" t="s">
        <v>870</v>
      </c>
      <c r="K194" s="13" t="s">
        <v>915</v>
      </c>
      <c r="L194" s="64" t="s">
        <v>915</v>
      </c>
      <c r="M194" s="68" t="s">
        <v>915</v>
      </c>
      <c r="N194" s="14"/>
      <c r="O194" s="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s="40" customFormat="1" x14ac:dyDescent="0.2">
      <c r="A195" s="46" t="s">
        <v>350</v>
      </c>
      <c r="B195" s="47" t="s">
        <v>351</v>
      </c>
      <c r="C195" s="47" t="s">
        <v>353</v>
      </c>
      <c r="D195" s="47" t="s">
        <v>354</v>
      </c>
      <c r="E195" s="26">
        <v>647607</v>
      </c>
      <c r="F195" s="156">
        <v>811718</v>
      </c>
      <c r="G195" s="2">
        <f t="shared" si="5"/>
        <v>164111</v>
      </c>
      <c r="H195" s="44">
        <f t="shared" si="4"/>
        <v>0.25340000000000001</v>
      </c>
      <c r="I195" s="13" t="s">
        <v>870</v>
      </c>
      <c r="J195" s="16" t="s">
        <v>870</v>
      </c>
      <c r="K195" s="13">
        <v>2016</v>
      </c>
      <c r="L195" s="64">
        <v>5.5099999999999909</v>
      </c>
      <c r="M195" s="68">
        <v>4.8400000000000034</v>
      </c>
      <c r="N195" s="14"/>
      <c r="O195" s="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s="40" customFormat="1" x14ac:dyDescent="0.2">
      <c r="A196" s="46" t="s">
        <v>350</v>
      </c>
      <c r="B196" s="47" t="s">
        <v>351</v>
      </c>
      <c r="C196" s="47" t="s">
        <v>95</v>
      </c>
      <c r="D196" s="47" t="s">
        <v>355</v>
      </c>
      <c r="E196" s="26">
        <v>4795776</v>
      </c>
      <c r="F196" s="156">
        <v>5650515</v>
      </c>
      <c r="G196" s="2">
        <f t="shared" si="5"/>
        <v>854739</v>
      </c>
      <c r="H196" s="44">
        <f t="shared" si="4"/>
        <v>0.1782</v>
      </c>
      <c r="I196" s="13" t="s">
        <v>870</v>
      </c>
      <c r="J196" s="16" t="s">
        <v>870</v>
      </c>
      <c r="K196" s="13" t="s">
        <v>915</v>
      </c>
      <c r="L196" s="64" t="s">
        <v>915</v>
      </c>
      <c r="M196" s="68" t="s">
        <v>915</v>
      </c>
      <c r="N196" s="14"/>
      <c r="O196" s="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s="40" customFormat="1" x14ac:dyDescent="0.2">
      <c r="A197" s="46" t="s">
        <v>350</v>
      </c>
      <c r="B197" s="47" t="s">
        <v>351</v>
      </c>
      <c r="C197" s="47" t="s">
        <v>356</v>
      </c>
      <c r="D197" s="47" t="s">
        <v>357</v>
      </c>
      <c r="E197" s="26">
        <v>974065</v>
      </c>
      <c r="F197" s="156">
        <v>1174531</v>
      </c>
      <c r="G197" s="2">
        <f t="shared" si="5"/>
        <v>200466</v>
      </c>
      <c r="H197" s="44">
        <f t="shared" si="4"/>
        <v>0.20580000000000001</v>
      </c>
      <c r="I197" s="13" t="s">
        <v>870</v>
      </c>
      <c r="J197" s="16" t="s">
        <v>870</v>
      </c>
      <c r="K197" s="13" t="s">
        <v>915</v>
      </c>
      <c r="L197" s="64" t="s">
        <v>915</v>
      </c>
      <c r="M197" s="68" t="s">
        <v>915</v>
      </c>
      <c r="N197" s="14"/>
      <c r="O197" s="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s="40" customFormat="1" x14ac:dyDescent="0.2">
      <c r="A198" s="46" t="s">
        <v>350</v>
      </c>
      <c r="B198" s="47" t="s">
        <v>351</v>
      </c>
      <c r="C198" s="47" t="s">
        <v>143</v>
      </c>
      <c r="D198" s="47" t="s">
        <v>358</v>
      </c>
      <c r="E198" s="26">
        <v>1596288</v>
      </c>
      <c r="F198" s="156">
        <v>1837861</v>
      </c>
      <c r="G198" s="2">
        <f t="shared" si="5"/>
        <v>241573</v>
      </c>
      <c r="H198" s="44">
        <f t="shared" si="4"/>
        <v>0.15129999999999999</v>
      </c>
      <c r="I198" s="13" t="s">
        <v>870</v>
      </c>
      <c r="J198" s="16" t="s">
        <v>870</v>
      </c>
      <c r="K198" s="13">
        <v>2016</v>
      </c>
      <c r="L198" s="64">
        <v>-18.330000000000041</v>
      </c>
      <c r="M198" s="68">
        <v>-36.649999999999977</v>
      </c>
      <c r="N198" s="14"/>
      <c r="O198" s="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s="40" customFormat="1" x14ac:dyDescent="0.2">
      <c r="A199" s="46" t="s">
        <v>359</v>
      </c>
      <c r="B199" s="47" t="s">
        <v>360</v>
      </c>
      <c r="C199" s="47" t="s">
        <v>26</v>
      </c>
      <c r="D199" s="47" t="s">
        <v>361</v>
      </c>
      <c r="E199" s="26">
        <v>426059</v>
      </c>
      <c r="F199" s="156">
        <v>559151</v>
      </c>
      <c r="G199" s="2">
        <f t="shared" si="5"/>
        <v>133092</v>
      </c>
      <c r="H199" s="44">
        <f t="shared" si="4"/>
        <v>0.31240000000000001</v>
      </c>
      <c r="I199" s="13" t="s">
        <v>870</v>
      </c>
      <c r="J199" s="16" t="s">
        <v>870</v>
      </c>
      <c r="K199" s="13" t="s">
        <v>915</v>
      </c>
      <c r="L199" s="64" t="s">
        <v>915</v>
      </c>
      <c r="M199" s="68" t="s">
        <v>915</v>
      </c>
      <c r="N199" s="14"/>
      <c r="O199" s="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s="40" customFormat="1" x14ac:dyDescent="0.2">
      <c r="A200" s="46" t="s">
        <v>359</v>
      </c>
      <c r="B200" s="47" t="s">
        <v>360</v>
      </c>
      <c r="C200" s="47" t="s">
        <v>82</v>
      </c>
      <c r="D200" s="47" t="s">
        <v>362</v>
      </c>
      <c r="E200" s="26">
        <v>1301648</v>
      </c>
      <c r="F200" s="156">
        <v>1549388</v>
      </c>
      <c r="G200" s="2">
        <f t="shared" si="5"/>
        <v>247740</v>
      </c>
      <c r="H200" s="44">
        <f t="shared" si="4"/>
        <v>0.1903</v>
      </c>
      <c r="I200" s="13" t="s">
        <v>870</v>
      </c>
      <c r="J200" s="16" t="s">
        <v>870</v>
      </c>
      <c r="K200" s="13">
        <v>2016</v>
      </c>
      <c r="L200" s="64">
        <v>-2.3500000000000227</v>
      </c>
      <c r="M200" s="68">
        <v>-28.990000000000009</v>
      </c>
      <c r="N200" s="14"/>
      <c r="O200" s="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s="40" customFormat="1" x14ac:dyDescent="0.2">
      <c r="A201" s="46" t="s">
        <v>359</v>
      </c>
      <c r="B201" s="47" t="s">
        <v>360</v>
      </c>
      <c r="C201" s="47" t="s">
        <v>170</v>
      </c>
      <c r="D201" s="47" t="s">
        <v>363</v>
      </c>
      <c r="E201" s="26">
        <v>2905665</v>
      </c>
      <c r="F201" s="156">
        <v>3517769</v>
      </c>
      <c r="G201" s="2">
        <f t="shared" si="5"/>
        <v>612104</v>
      </c>
      <c r="H201" s="44">
        <f t="shared" ref="H201:H264" si="6">ROUND(G201/E201,4)</f>
        <v>0.2107</v>
      </c>
      <c r="I201" s="13" t="s">
        <v>870</v>
      </c>
      <c r="J201" s="16" t="s">
        <v>870</v>
      </c>
      <c r="K201" s="13">
        <v>2016</v>
      </c>
      <c r="L201" s="64">
        <v>-1.0499999999999545</v>
      </c>
      <c r="M201" s="68">
        <v>-45.839999999999918</v>
      </c>
      <c r="N201" s="14"/>
      <c r="O201" s="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s="40" customFormat="1" x14ac:dyDescent="0.2">
      <c r="A202" s="46" t="s">
        <v>359</v>
      </c>
      <c r="B202" s="47" t="s">
        <v>360</v>
      </c>
      <c r="C202" s="47" t="s">
        <v>86</v>
      </c>
      <c r="D202" s="47" t="s">
        <v>364</v>
      </c>
      <c r="E202" s="26">
        <v>17028</v>
      </c>
      <c r="F202" s="156">
        <v>17268</v>
      </c>
      <c r="G202" s="2">
        <f t="shared" ref="G202:G265" si="7">SUM(F202-E202)</f>
        <v>240</v>
      </c>
      <c r="H202" s="44">
        <f t="shared" si="6"/>
        <v>1.41E-2</v>
      </c>
      <c r="I202" s="13">
        <v>1</v>
      </c>
      <c r="J202" s="16">
        <v>1</v>
      </c>
      <c r="K202" s="13" t="s">
        <v>915</v>
      </c>
      <c r="L202" s="64" t="s">
        <v>915</v>
      </c>
      <c r="M202" s="68" t="s">
        <v>915</v>
      </c>
      <c r="N202" s="14"/>
      <c r="O202" s="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s="40" customFormat="1" x14ac:dyDescent="0.2">
      <c r="A203" s="46" t="s">
        <v>359</v>
      </c>
      <c r="B203" s="47" t="s">
        <v>360</v>
      </c>
      <c r="C203" s="47" t="s">
        <v>333</v>
      </c>
      <c r="D203" s="47" t="s">
        <v>365</v>
      </c>
      <c r="E203" s="26">
        <v>367945</v>
      </c>
      <c r="F203" s="156">
        <v>422420</v>
      </c>
      <c r="G203" s="2">
        <f t="shared" si="7"/>
        <v>54475</v>
      </c>
      <c r="H203" s="44">
        <f t="shared" si="6"/>
        <v>0.14810000000000001</v>
      </c>
      <c r="I203" s="13" t="s">
        <v>870</v>
      </c>
      <c r="J203" s="16" t="s">
        <v>870</v>
      </c>
      <c r="K203" s="13" t="s">
        <v>915</v>
      </c>
      <c r="L203" s="64" t="s">
        <v>915</v>
      </c>
      <c r="M203" s="68" t="s">
        <v>915</v>
      </c>
      <c r="N203" s="14"/>
      <c r="O203" s="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s="40" customFormat="1" x14ac:dyDescent="0.2">
      <c r="A204" s="46" t="s">
        <v>366</v>
      </c>
      <c r="B204" s="47" t="s">
        <v>367</v>
      </c>
      <c r="C204" s="47" t="s">
        <v>26</v>
      </c>
      <c r="D204" s="47" t="s">
        <v>368</v>
      </c>
      <c r="E204" s="26">
        <v>1746576</v>
      </c>
      <c r="F204" s="156">
        <v>2024680</v>
      </c>
      <c r="G204" s="2">
        <f t="shared" si="7"/>
        <v>278104</v>
      </c>
      <c r="H204" s="44">
        <f t="shared" si="6"/>
        <v>0.15920000000000001</v>
      </c>
      <c r="I204" s="13" t="s">
        <v>870</v>
      </c>
      <c r="J204" s="16" t="s">
        <v>870</v>
      </c>
      <c r="K204" s="13" t="s">
        <v>915</v>
      </c>
      <c r="L204" s="64" t="s">
        <v>915</v>
      </c>
      <c r="M204" s="68" t="s">
        <v>915</v>
      </c>
      <c r="N204" s="14"/>
      <c r="O204" s="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s="40" customFormat="1" x14ac:dyDescent="0.2">
      <c r="A205" s="46" t="s">
        <v>366</v>
      </c>
      <c r="B205" s="47" t="s">
        <v>367</v>
      </c>
      <c r="C205" s="47" t="s">
        <v>369</v>
      </c>
      <c r="D205" s="47" t="s">
        <v>370</v>
      </c>
      <c r="E205" s="26">
        <v>419471</v>
      </c>
      <c r="F205" s="156">
        <v>521132</v>
      </c>
      <c r="G205" s="2">
        <f t="shared" si="7"/>
        <v>101661</v>
      </c>
      <c r="H205" s="44">
        <f t="shared" si="6"/>
        <v>0.2424</v>
      </c>
      <c r="I205" s="13" t="s">
        <v>870</v>
      </c>
      <c r="J205" s="16" t="s">
        <v>870</v>
      </c>
      <c r="K205" s="13" t="s">
        <v>915</v>
      </c>
      <c r="L205" s="64" t="s">
        <v>915</v>
      </c>
      <c r="M205" s="68" t="s">
        <v>915</v>
      </c>
      <c r="N205" s="14"/>
      <c r="O205" s="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s="40" customFormat="1" x14ac:dyDescent="0.2">
      <c r="A206" s="46" t="s">
        <v>366</v>
      </c>
      <c r="B206" s="47" t="s">
        <v>367</v>
      </c>
      <c r="C206" s="47" t="s">
        <v>251</v>
      </c>
      <c r="D206" s="47" t="s">
        <v>371</v>
      </c>
      <c r="E206" s="26">
        <v>11249954</v>
      </c>
      <c r="F206" s="156">
        <v>13116670</v>
      </c>
      <c r="G206" s="2">
        <f t="shared" si="7"/>
        <v>1866716</v>
      </c>
      <c r="H206" s="44">
        <f t="shared" si="6"/>
        <v>0.16589999999999999</v>
      </c>
      <c r="I206" s="13" t="s">
        <v>870</v>
      </c>
      <c r="J206" s="16" t="s">
        <v>870</v>
      </c>
      <c r="K206" s="13">
        <v>2016</v>
      </c>
      <c r="L206" s="64">
        <v>-113.20000000000073</v>
      </c>
      <c r="M206" s="68">
        <v>-97.309999999999945</v>
      </c>
      <c r="N206" s="14"/>
      <c r="O206" s="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s="40" customFormat="1" x14ac:dyDescent="0.2">
      <c r="A207" s="46" t="s">
        <v>366</v>
      </c>
      <c r="B207" s="47" t="s">
        <v>367</v>
      </c>
      <c r="C207" s="47" t="s">
        <v>84</v>
      </c>
      <c r="D207" s="47" t="s">
        <v>884</v>
      </c>
      <c r="E207" s="26">
        <v>1034530</v>
      </c>
      <c r="F207" s="156">
        <v>1141782</v>
      </c>
      <c r="G207" s="2">
        <f t="shared" si="7"/>
        <v>107252</v>
      </c>
      <c r="H207" s="44">
        <f t="shared" si="6"/>
        <v>0.1037</v>
      </c>
      <c r="I207" s="13" t="s">
        <v>870</v>
      </c>
      <c r="J207" s="16" t="s">
        <v>870</v>
      </c>
      <c r="K207" s="13">
        <v>2016</v>
      </c>
      <c r="L207" s="64">
        <v>-32.75</v>
      </c>
      <c r="M207" s="68">
        <v>-17.230000000000018</v>
      </c>
      <c r="N207" s="14"/>
      <c r="O207" s="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s="40" customFormat="1" x14ac:dyDescent="0.2">
      <c r="A208" s="46" t="s">
        <v>366</v>
      </c>
      <c r="B208" s="47" t="s">
        <v>367</v>
      </c>
      <c r="C208" s="47" t="s">
        <v>333</v>
      </c>
      <c r="D208" s="47" t="s">
        <v>372</v>
      </c>
      <c r="E208" s="26">
        <v>1051669</v>
      </c>
      <c r="F208" s="156">
        <v>1243616</v>
      </c>
      <c r="G208" s="2">
        <f t="shared" si="7"/>
        <v>191947</v>
      </c>
      <c r="H208" s="44">
        <f t="shared" si="6"/>
        <v>0.1825</v>
      </c>
      <c r="I208" s="13" t="s">
        <v>870</v>
      </c>
      <c r="J208" s="16" t="s">
        <v>870</v>
      </c>
      <c r="K208" s="13" t="s">
        <v>915</v>
      </c>
      <c r="L208" s="64" t="s">
        <v>915</v>
      </c>
      <c r="M208" s="68" t="s">
        <v>915</v>
      </c>
      <c r="N208" s="14"/>
      <c r="O208" s="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s="40" customFormat="1" x14ac:dyDescent="0.2">
      <c r="A209" s="46" t="s">
        <v>373</v>
      </c>
      <c r="B209" s="47" t="s">
        <v>374</v>
      </c>
      <c r="C209" s="47" t="s">
        <v>176</v>
      </c>
      <c r="D209" s="47" t="s">
        <v>375</v>
      </c>
      <c r="E209" s="26">
        <v>502497</v>
      </c>
      <c r="F209" s="156">
        <v>586399</v>
      </c>
      <c r="G209" s="2">
        <f t="shared" si="7"/>
        <v>83902</v>
      </c>
      <c r="H209" s="44">
        <f t="shared" si="6"/>
        <v>0.16700000000000001</v>
      </c>
      <c r="I209" s="13" t="s">
        <v>870</v>
      </c>
      <c r="J209" s="16" t="s">
        <v>870</v>
      </c>
      <c r="K209" s="13" t="s">
        <v>915</v>
      </c>
      <c r="L209" s="64" t="s">
        <v>915</v>
      </c>
      <c r="M209" s="68" t="s">
        <v>915</v>
      </c>
      <c r="N209" s="14"/>
      <c r="O209" s="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s="40" customFormat="1" x14ac:dyDescent="0.2">
      <c r="A210" s="46" t="s">
        <v>373</v>
      </c>
      <c r="B210" s="47" t="s">
        <v>374</v>
      </c>
      <c r="C210" s="47" t="s">
        <v>26</v>
      </c>
      <c r="D210" s="47" t="s">
        <v>376</v>
      </c>
      <c r="E210" s="26">
        <v>1013395</v>
      </c>
      <c r="F210" s="156">
        <v>1224975</v>
      </c>
      <c r="G210" s="2">
        <f t="shared" si="7"/>
        <v>211580</v>
      </c>
      <c r="H210" s="44">
        <f t="shared" si="6"/>
        <v>0.20880000000000001</v>
      </c>
      <c r="I210" s="13" t="s">
        <v>870</v>
      </c>
      <c r="J210" s="16" t="s">
        <v>870</v>
      </c>
      <c r="K210" s="13">
        <v>2016</v>
      </c>
      <c r="L210" s="64">
        <v>2.3899999999999864</v>
      </c>
      <c r="M210" s="68">
        <v>-2.4300000000000068</v>
      </c>
      <c r="N210" s="14"/>
      <c r="O210" s="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s="40" customFormat="1" x14ac:dyDescent="0.2">
      <c r="A211" s="46" t="s">
        <v>373</v>
      </c>
      <c r="B211" s="47" t="s">
        <v>374</v>
      </c>
      <c r="C211" s="47" t="s">
        <v>369</v>
      </c>
      <c r="D211" s="47" t="s">
        <v>377</v>
      </c>
      <c r="E211" s="26">
        <v>1767843</v>
      </c>
      <c r="F211" s="156">
        <v>2114404</v>
      </c>
      <c r="G211" s="2">
        <f t="shared" si="7"/>
        <v>346561</v>
      </c>
      <c r="H211" s="44">
        <f t="shared" si="6"/>
        <v>0.19600000000000001</v>
      </c>
      <c r="I211" s="13" t="s">
        <v>870</v>
      </c>
      <c r="J211" s="16" t="s">
        <v>870</v>
      </c>
      <c r="K211" s="13" t="s">
        <v>915</v>
      </c>
      <c r="L211" s="64" t="s">
        <v>915</v>
      </c>
      <c r="M211" s="68" t="s">
        <v>915</v>
      </c>
      <c r="N211" s="14"/>
      <c r="O211" s="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s="40" customFormat="1" x14ac:dyDescent="0.2">
      <c r="A212" s="46" t="s">
        <v>373</v>
      </c>
      <c r="B212" s="47" t="s">
        <v>374</v>
      </c>
      <c r="C212" s="47" t="s">
        <v>378</v>
      </c>
      <c r="D212" s="47" t="s">
        <v>379</v>
      </c>
      <c r="E212" s="26">
        <v>1712482</v>
      </c>
      <c r="F212" s="156">
        <v>2055602</v>
      </c>
      <c r="G212" s="2">
        <f t="shared" si="7"/>
        <v>343120</v>
      </c>
      <c r="H212" s="44">
        <f t="shared" si="6"/>
        <v>0.20039999999999999</v>
      </c>
      <c r="I212" s="13" t="s">
        <v>870</v>
      </c>
      <c r="J212" s="16" t="s">
        <v>870</v>
      </c>
      <c r="K212" s="13" t="s">
        <v>915</v>
      </c>
      <c r="L212" s="64" t="s">
        <v>915</v>
      </c>
      <c r="M212" s="68" t="s">
        <v>915</v>
      </c>
      <c r="N212" s="14"/>
      <c r="O212" s="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s="40" customFormat="1" x14ac:dyDescent="0.2">
      <c r="A213" s="46" t="s">
        <v>380</v>
      </c>
      <c r="B213" s="47" t="s">
        <v>381</v>
      </c>
      <c r="C213" s="47" t="s">
        <v>382</v>
      </c>
      <c r="D213" s="47" t="s">
        <v>383</v>
      </c>
      <c r="E213" s="26">
        <v>295422</v>
      </c>
      <c r="F213" s="156">
        <v>360536</v>
      </c>
      <c r="G213" s="2">
        <f t="shared" si="7"/>
        <v>65114</v>
      </c>
      <c r="H213" s="44">
        <f t="shared" si="6"/>
        <v>0.22040000000000001</v>
      </c>
      <c r="I213" s="13" t="s">
        <v>870</v>
      </c>
      <c r="J213" s="16" t="s">
        <v>870</v>
      </c>
      <c r="K213" s="13" t="s">
        <v>915</v>
      </c>
      <c r="L213" s="64" t="s">
        <v>915</v>
      </c>
      <c r="M213" s="68" t="s">
        <v>915</v>
      </c>
      <c r="N213" s="14"/>
      <c r="O213" s="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s="40" customFormat="1" x14ac:dyDescent="0.2">
      <c r="A214" s="46" t="s">
        <v>380</v>
      </c>
      <c r="B214" s="47" t="s">
        <v>381</v>
      </c>
      <c r="C214" s="47" t="s">
        <v>153</v>
      </c>
      <c r="D214" s="47" t="s">
        <v>384</v>
      </c>
      <c r="E214" s="26">
        <v>227736</v>
      </c>
      <c r="F214" s="156">
        <v>275304</v>
      </c>
      <c r="G214" s="2">
        <f t="shared" si="7"/>
        <v>47568</v>
      </c>
      <c r="H214" s="44">
        <f t="shared" si="6"/>
        <v>0.2089</v>
      </c>
      <c r="I214" s="13" t="s">
        <v>870</v>
      </c>
      <c r="J214" s="16" t="s">
        <v>870</v>
      </c>
      <c r="K214" s="13">
        <v>2016</v>
      </c>
      <c r="L214" s="64">
        <v>-7.8700000000000045</v>
      </c>
      <c r="M214" s="68">
        <v>-8.61</v>
      </c>
      <c r="N214" s="14"/>
      <c r="O214" s="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s="40" customFormat="1" x14ac:dyDescent="0.2">
      <c r="A215" s="46" t="s">
        <v>380</v>
      </c>
      <c r="B215" s="47" t="s">
        <v>381</v>
      </c>
      <c r="C215" s="47" t="s">
        <v>57</v>
      </c>
      <c r="D215" s="47" t="s">
        <v>385</v>
      </c>
      <c r="E215" s="26">
        <v>127408</v>
      </c>
      <c r="F215" s="156">
        <v>231778</v>
      </c>
      <c r="G215" s="2">
        <f t="shared" si="7"/>
        <v>104370</v>
      </c>
      <c r="H215" s="44">
        <f t="shared" si="6"/>
        <v>0.81920000000000004</v>
      </c>
      <c r="I215" s="13" t="s">
        <v>870</v>
      </c>
      <c r="J215" s="16" t="s">
        <v>870</v>
      </c>
      <c r="K215" s="13" t="s">
        <v>915</v>
      </c>
      <c r="L215" s="64" t="s">
        <v>915</v>
      </c>
      <c r="M215" s="68" t="s">
        <v>915</v>
      </c>
      <c r="N215" s="14"/>
      <c r="O215" s="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s="40" customFormat="1" x14ac:dyDescent="0.2">
      <c r="A216" s="46" t="s">
        <v>380</v>
      </c>
      <c r="B216" s="47" t="s">
        <v>381</v>
      </c>
      <c r="C216" s="47" t="s">
        <v>95</v>
      </c>
      <c r="D216" s="47" t="s">
        <v>386</v>
      </c>
      <c r="E216" s="26">
        <v>2869556</v>
      </c>
      <c r="F216" s="156">
        <v>3433078</v>
      </c>
      <c r="G216" s="2">
        <f t="shared" si="7"/>
        <v>563522</v>
      </c>
      <c r="H216" s="44">
        <f t="shared" si="6"/>
        <v>0.19639999999999999</v>
      </c>
      <c r="I216" s="13" t="s">
        <v>870</v>
      </c>
      <c r="J216" s="16" t="s">
        <v>870</v>
      </c>
      <c r="K216" s="13" t="s">
        <v>915</v>
      </c>
      <c r="L216" s="64" t="s">
        <v>915</v>
      </c>
      <c r="M216" s="68" t="s">
        <v>915</v>
      </c>
      <c r="N216" s="14"/>
      <c r="O216" s="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s="40" customFormat="1" x14ac:dyDescent="0.2">
      <c r="A217" s="46" t="s">
        <v>380</v>
      </c>
      <c r="B217" s="47" t="s">
        <v>381</v>
      </c>
      <c r="C217" s="47" t="s">
        <v>193</v>
      </c>
      <c r="D217" s="47" t="s">
        <v>387</v>
      </c>
      <c r="E217" s="26">
        <v>487139</v>
      </c>
      <c r="F217" s="156">
        <v>663749</v>
      </c>
      <c r="G217" s="2">
        <f t="shared" si="7"/>
        <v>176610</v>
      </c>
      <c r="H217" s="44">
        <f t="shared" si="6"/>
        <v>0.36249999999999999</v>
      </c>
      <c r="I217" s="13" t="s">
        <v>870</v>
      </c>
      <c r="J217" s="16" t="s">
        <v>870</v>
      </c>
      <c r="K217" s="13" t="s">
        <v>915</v>
      </c>
      <c r="L217" s="64" t="s">
        <v>915</v>
      </c>
      <c r="M217" s="68" t="s">
        <v>915</v>
      </c>
      <c r="N217" s="14"/>
      <c r="O217" s="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s="40" customFormat="1" x14ac:dyDescent="0.2">
      <c r="A218" s="46" t="s">
        <v>380</v>
      </c>
      <c r="B218" s="47" t="s">
        <v>381</v>
      </c>
      <c r="C218" s="47" t="s">
        <v>170</v>
      </c>
      <c r="D218" s="47" t="s">
        <v>388</v>
      </c>
      <c r="E218" s="26">
        <v>509587</v>
      </c>
      <c r="F218" s="156">
        <v>610358</v>
      </c>
      <c r="G218" s="2">
        <f t="shared" si="7"/>
        <v>100771</v>
      </c>
      <c r="H218" s="44">
        <f t="shared" si="6"/>
        <v>0.1978</v>
      </c>
      <c r="I218" s="13" t="s">
        <v>870</v>
      </c>
      <c r="J218" s="16" t="s">
        <v>870</v>
      </c>
      <c r="K218" s="13">
        <v>2016</v>
      </c>
      <c r="L218" s="64">
        <v>-13.54000000000002</v>
      </c>
      <c r="M218" s="68">
        <v>-14.230000000000018</v>
      </c>
      <c r="N218" s="14"/>
      <c r="O218" s="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s="40" customFormat="1" x14ac:dyDescent="0.2">
      <c r="A219" s="46" t="s">
        <v>380</v>
      </c>
      <c r="B219" s="47" t="s">
        <v>381</v>
      </c>
      <c r="C219" s="47" t="s">
        <v>356</v>
      </c>
      <c r="D219" s="47" t="s">
        <v>389</v>
      </c>
      <c r="E219" s="26">
        <v>711939</v>
      </c>
      <c r="F219" s="156">
        <v>849039</v>
      </c>
      <c r="G219" s="2">
        <f t="shared" si="7"/>
        <v>137100</v>
      </c>
      <c r="H219" s="44">
        <f t="shared" si="6"/>
        <v>0.19259999999999999</v>
      </c>
      <c r="I219" s="13" t="s">
        <v>870</v>
      </c>
      <c r="J219" s="16" t="s">
        <v>870</v>
      </c>
      <c r="K219" s="13" t="s">
        <v>915</v>
      </c>
      <c r="L219" s="64" t="s">
        <v>915</v>
      </c>
      <c r="M219" s="68" t="s">
        <v>915</v>
      </c>
      <c r="N219" s="14"/>
      <c r="O219" s="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s="40" customFormat="1" x14ac:dyDescent="0.2">
      <c r="A220" s="46" t="s">
        <v>390</v>
      </c>
      <c r="B220" s="47" t="s">
        <v>391</v>
      </c>
      <c r="C220" s="47" t="s">
        <v>392</v>
      </c>
      <c r="D220" s="47" t="s">
        <v>393</v>
      </c>
      <c r="E220" s="26">
        <v>11752</v>
      </c>
      <c r="F220" s="156">
        <v>11765</v>
      </c>
      <c r="G220" s="2">
        <f t="shared" si="7"/>
        <v>13</v>
      </c>
      <c r="H220" s="44">
        <f t="shared" si="6"/>
        <v>1.1000000000000001E-3</v>
      </c>
      <c r="I220" s="13">
        <v>1</v>
      </c>
      <c r="J220" s="16">
        <v>1</v>
      </c>
      <c r="K220" s="13">
        <v>2016</v>
      </c>
      <c r="L220" s="64">
        <v>-16.699999999999989</v>
      </c>
      <c r="M220" s="68">
        <v>-11.240000000000009</v>
      </c>
      <c r="N220" s="14"/>
      <c r="O220" s="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s="40" customFormat="1" x14ac:dyDescent="0.2">
      <c r="A221" s="46" t="s">
        <v>390</v>
      </c>
      <c r="B221" s="47" t="s">
        <v>391</v>
      </c>
      <c r="C221" s="47" t="s">
        <v>394</v>
      </c>
      <c r="D221" s="47" t="s">
        <v>395</v>
      </c>
      <c r="E221" s="26">
        <v>12299</v>
      </c>
      <c r="F221" s="156">
        <v>12299</v>
      </c>
      <c r="G221" s="2">
        <f t="shared" si="7"/>
        <v>0</v>
      </c>
      <c r="H221" s="44">
        <f t="shared" si="6"/>
        <v>0</v>
      </c>
      <c r="I221" s="13">
        <v>1</v>
      </c>
      <c r="J221" s="16">
        <v>1</v>
      </c>
      <c r="K221" s="13" t="s">
        <v>915</v>
      </c>
      <c r="L221" s="64" t="s">
        <v>915</v>
      </c>
      <c r="M221" s="68" t="s">
        <v>915</v>
      </c>
      <c r="N221" s="14"/>
      <c r="O221" s="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s="40" customFormat="1" x14ac:dyDescent="0.2">
      <c r="A222" s="46" t="s">
        <v>390</v>
      </c>
      <c r="B222" s="47" t="s">
        <v>391</v>
      </c>
      <c r="C222" s="47" t="s">
        <v>396</v>
      </c>
      <c r="D222" s="47" t="s">
        <v>397</v>
      </c>
      <c r="E222" s="26">
        <v>4225394</v>
      </c>
      <c r="F222" s="156">
        <v>4828799</v>
      </c>
      <c r="G222" s="2">
        <f t="shared" si="7"/>
        <v>603405</v>
      </c>
      <c r="H222" s="44">
        <f t="shared" si="6"/>
        <v>0.14280000000000001</v>
      </c>
      <c r="I222" s="13" t="s">
        <v>870</v>
      </c>
      <c r="J222" s="16" t="s">
        <v>870</v>
      </c>
      <c r="K222" s="13">
        <v>2016</v>
      </c>
      <c r="L222" s="64">
        <v>-86.340000000000146</v>
      </c>
      <c r="M222" s="68">
        <v>-61.930000000000064</v>
      </c>
      <c r="N222" s="14"/>
      <c r="O222" s="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s="40" customFormat="1" x14ac:dyDescent="0.2">
      <c r="A223" s="46" t="s">
        <v>390</v>
      </c>
      <c r="B223" s="47" t="s">
        <v>391</v>
      </c>
      <c r="C223" s="47" t="s">
        <v>398</v>
      </c>
      <c r="D223" s="47" t="s">
        <v>399</v>
      </c>
      <c r="E223" s="26">
        <v>11982277</v>
      </c>
      <c r="F223" s="156">
        <v>14449836</v>
      </c>
      <c r="G223" s="2">
        <f t="shared" si="7"/>
        <v>2467559</v>
      </c>
      <c r="H223" s="44">
        <f t="shared" si="6"/>
        <v>0.2059</v>
      </c>
      <c r="I223" s="13" t="s">
        <v>870</v>
      </c>
      <c r="J223" s="16" t="s">
        <v>870</v>
      </c>
      <c r="K223" s="13">
        <v>2016</v>
      </c>
      <c r="L223" s="64">
        <v>-247.65999999999985</v>
      </c>
      <c r="M223" s="68">
        <v>-171.9399999999996</v>
      </c>
      <c r="N223" s="14"/>
      <c r="O223" s="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s="40" customFormat="1" x14ac:dyDescent="0.2">
      <c r="A224" s="46" t="s">
        <v>390</v>
      </c>
      <c r="B224" s="47" t="s">
        <v>391</v>
      </c>
      <c r="C224" s="47" t="s">
        <v>400</v>
      </c>
      <c r="D224" s="47" t="s">
        <v>401</v>
      </c>
      <c r="E224" s="26">
        <v>1948948</v>
      </c>
      <c r="F224" s="156">
        <v>2378203</v>
      </c>
      <c r="G224" s="2">
        <f t="shared" si="7"/>
        <v>429255</v>
      </c>
      <c r="H224" s="44">
        <f t="shared" si="6"/>
        <v>0.22020000000000001</v>
      </c>
      <c r="I224" s="13" t="s">
        <v>870</v>
      </c>
      <c r="J224" s="16" t="s">
        <v>870</v>
      </c>
      <c r="K224" s="13" t="s">
        <v>915</v>
      </c>
      <c r="L224" s="64" t="s">
        <v>915</v>
      </c>
      <c r="M224" s="68" t="s">
        <v>915</v>
      </c>
      <c r="N224" s="14"/>
      <c r="O224" s="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s="40" customFormat="1" x14ac:dyDescent="0.2">
      <c r="A225" s="46" t="s">
        <v>390</v>
      </c>
      <c r="B225" s="47" t="s">
        <v>391</v>
      </c>
      <c r="C225" s="47" t="s">
        <v>402</v>
      </c>
      <c r="D225" s="47" t="s">
        <v>403</v>
      </c>
      <c r="E225" s="26">
        <v>1594863</v>
      </c>
      <c r="F225" s="156">
        <v>2703910</v>
      </c>
      <c r="G225" s="2">
        <f t="shared" si="7"/>
        <v>1109047</v>
      </c>
      <c r="H225" s="44">
        <f t="shared" si="6"/>
        <v>0.69540000000000002</v>
      </c>
      <c r="I225" s="13" t="s">
        <v>870</v>
      </c>
      <c r="J225" s="16" t="s">
        <v>870</v>
      </c>
      <c r="K225" s="13">
        <v>2016</v>
      </c>
      <c r="L225" s="64">
        <v>173.54999999999995</v>
      </c>
      <c r="M225" s="68">
        <v>-21.439999999999941</v>
      </c>
      <c r="N225" s="14"/>
      <c r="O225" s="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s="40" customFormat="1" x14ac:dyDescent="0.2">
      <c r="A226" s="46" t="s">
        <v>404</v>
      </c>
      <c r="B226" s="47" t="s">
        <v>405</v>
      </c>
      <c r="C226" s="47" t="s">
        <v>57</v>
      </c>
      <c r="D226" s="47" t="s">
        <v>406</v>
      </c>
      <c r="E226" s="26">
        <v>110129</v>
      </c>
      <c r="F226" s="156">
        <v>13166</v>
      </c>
      <c r="G226" s="2">
        <f t="shared" si="7"/>
        <v>-96963</v>
      </c>
      <c r="H226" s="44">
        <f t="shared" si="6"/>
        <v>-0.88039999999999996</v>
      </c>
      <c r="I226" s="13">
        <v>1</v>
      </c>
      <c r="J226" s="16">
        <v>1</v>
      </c>
      <c r="K226" s="13">
        <v>2016</v>
      </c>
      <c r="L226" s="64">
        <v>-30.220000000000027</v>
      </c>
      <c r="M226" s="68">
        <v>-16.97</v>
      </c>
      <c r="N226" s="14"/>
      <c r="O226" s="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s="40" customFormat="1" x14ac:dyDescent="0.2">
      <c r="A227" s="46" t="s">
        <v>404</v>
      </c>
      <c r="B227" s="47" t="s">
        <v>405</v>
      </c>
      <c r="C227" s="47" t="s">
        <v>79</v>
      </c>
      <c r="D227" s="47" t="s">
        <v>407</v>
      </c>
      <c r="E227" s="26">
        <v>102843</v>
      </c>
      <c r="F227" s="156">
        <v>64494</v>
      </c>
      <c r="G227" s="2">
        <f t="shared" si="7"/>
        <v>-38349</v>
      </c>
      <c r="H227" s="44">
        <f t="shared" si="6"/>
        <v>-0.37290000000000001</v>
      </c>
      <c r="I227" s="13">
        <v>1</v>
      </c>
      <c r="J227" s="16" t="s">
        <v>870</v>
      </c>
      <c r="K227" s="13">
        <v>2016</v>
      </c>
      <c r="L227" s="64">
        <v>-30.42999999999995</v>
      </c>
      <c r="M227" s="68">
        <v>-13.980000000000018</v>
      </c>
      <c r="N227" s="14"/>
      <c r="O227" s="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s="40" customFormat="1" x14ac:dyDescent="0.2">
      <c r="A228" s="46" t="s">
        <v>404</v>
      </c>
      <c r="B228" s="47" t="s">
        <v>405</v>
      </c>
      <c r="C228" s="47" t="s">
        <v>37</v>
      </c>
      <c r="D228" s="47" t="s">
        <v>408</v>
      </c>
      <c r="E228" s="26">
        <v>1829202</v>
      </c>
      <c r="F228" s="156">
        <v>2336860</v>
      </c>
      <c r="G228" s="2">
        <f t="shared" si="7"/>
        <v>507658</v>
      </c>
      <c r="H228" s="44">
        <f t="shared" si="6"/>
        <v>0.27750000000000002</v>
      </c>
      <c r="I228" s="13">
        <v>1</v>
      </c>
      <c r="J228" s="16" t="s">
        <v>870</v>
      </c>
      <c r="K228" s="13" t="s">
        <v>915</v>
      </c>
      <c r="L228" s="64" t="s">
        <v>915</v>
      </c>
      <c r="M228" s="68" t="s">
        <v>915</v>
      </c>
      <c r="N228" s="14"/>
      <c r="O228" s="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s="40" customFormat="1" x14ac:dyDescent="0.2">
      <c r="A229" s="46" t="s">
        <v>404</v>
      </c>
      <c r="B229" s="47" t="s">
        <v>405</v>
      </c>
      <c r="C229" s="47" t="s">
        <v>168</v>
      </c>
      <c r="D229" s="47" t="s">
        <v>409</v>
      </c>
      <c r="E229" s="26">
        <v>1409398</v>
      </c>
      <c r="F229" s="156">
        <v>1734104</v>
      </c>
      <c r="G229" s="2">
        <f t="shared" si="7"/>
        <v>324706</v>
      </c>
      <c r="H229" s="44">
        <f t="shared" si="6"/>
        <v>0.23039999999999999</v>
      </c>
      <c r="I229" s="13">
        <v>1</v>
      </c>
      <c r="J229" s="16" t="s">
        <v>870</v>
      </c>
      <c r="K229" s="13" t="s">
        <v>915</v>
      </c>
      <c r="L229" s="64" t="s">
        <v>915</v>
      </c>
      <c r="M229" s="68" t="s">
        <v>915</v>
      </c>
      <c r="N229" s="14"/>
      <c r="O229" s="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s="40" customFormat="1" x14ac:dyDescent="0.2">
      <c r="A230" s="46" t="s">
        <v>404</v>
      </c>
      <c r="B230" s="47" t="s">
        <v>405</v>
      </c>
      <c r="C230" s="47" t="s">
        <v>410</v>
      </c>
      <c r="D230" s="47" t="s">
        <v>411</v>
      </c>
      <c r="E230" s="26">
        <v>36279</v>
      </c>
      <c r="F230" s="156">
        <v>35549</v>
      </c>
      <c r="G230" s="2">
        <f t="shared" si="7"/>
        <v>-730</v>
      </c>
      <c r="H230" s="44">
        <f t="shared" si="6"/>
        <v>-2.01E-2</v>
      </c>
      <c r="I230" s="13">
        <v>1</v>
      </c>
      <c r="J230" s="16">
        <v>1</v>
      </c>
      <c r="K230" s="13" t="s">
        <v>915</v>
      </c>
      <c r="L230" s="64" t="s">
        <v>915</v>
      </c>
      <c r="M230" s="68" t="s">
        <v>915</v>
      </c>
      <c r="N230" s="14"/>
      <c r="O230" s="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s="40" customFormat="1" x14ac:dyDescent="0.2">
      <c r="A231" s="46" t="s">
        <v>404</v>
      </c>
      <c r="B231" s="47" t="s">
        <v>405</v>
      </c>
      <c r="C231" s="47" t="s">
        <v>73</v>
      </c>
      <c r="D231" s="47" t="s">
        <v>412</v>
      </c>
      <c r="E231" s="26">
        <v>22184</v>
      </c>
      <c r="F231" s="156">
        <v>22449</v>
      </c>
      <c r="G231" s="2">
        <f t="shared" si="7"/>
        <v>265</v>
      </c>
      <c r="H231" s="44">
        <f t="shared" si="6"/>
        <v>1.1900000000000001E-2</v>
      </c>
      <c r="I231" s="13">
        <v>1</v>
      </c>
      <c r="J231" s="16">
        <v>1</v>
      </c>
      <c r="K231" s="13" t="s">
        <v>915</v>
      </c>
      <c r="L231" s="64" t="s">
        <v>915</v>
      </c>
      <c r="M231" s="68" t="s">
        <v>915</v>
      </c>
      <c r="N231" s="14"/>
      <c r="O231" s="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s="40" customFormat="1" x14ac:dyDescent="0.2">
      <c r="A232" s="46" t="s">
        <v>413</v>
      </c>
      <c r="B232" s="47" t="s">
        <v>414</v>
      </c>
      <c r="C232" s="47" t="s">
        <v>26</v>
      </c>
      <c r="D232" s="47" t="s">
        <v>415</v>
      </c>
      <c r="E232" s="26">
        <v>2402683</v>
      </c>
      <c r="F232" s="156">
        <v>2889292</v>
      </c>
      <c r="G232" s="2">
        <f t="shared" si="7"/>
        <v>486609</v>
      </c>
      <c r="H232" s="44">
        <f t="shared" si="6"/>
        <v>0.20250000000000001</v>
      </c>
      <c r="I232" s="13" t="s">
        <v>870</v>
      </c>
      <c r="J232" s="16" t="s">
        <v>870</v>
      </c>
      <c r="K232" s="13" t="s">
        <v>915</v>
      </c>
      <c r="L232" s="64" t="s">
        <v>915</v>
      </c>
      <c r="M232" s="68" t="s">
        <v>915</v>
      </c>
      <c r="N232" s="14"/>
      <c r="O232" s="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s="40" customFormat="1" x14ac:dyDescent="0.2">
      <c r="A233" s="46" t="s">
        <v>413</v>
      </c>
      <c r="B233" s="47" t="s">
        <v>414</v>
      </c>
      <c r="C233" s="47" t="s">
        <v>57</v>
      </c>
      <c r="D233" s="47" t="s">
        <v>416</v>
      </c>
      <c r="E233" s="26">
        <v>267080</v>
      </c>
      <c r="F233" s="156">
        <v>306405</v>
      </c>
      <c r="G233" s="2">
        <f t="shared" si="7"/>
        <v>39325</v>
      </c>
      <c r="H233" s="44">
        <f t="shared" si="6"/>
        <v>0.1472</v>
      </c>
      <c r="I233" s="13" t="s">
        <v>870</v>
      </c>
      <c r="J233" s="16" t="s">
        <v>870</v>
      </c>
      <c r="K233" s="13">
        <v>2016</v>
      </c>
      <c r="L233" s="64">
        <v>-12.240000000000009</v>
      </c>
      <c r="M233" s="68">
        <v>-5.2999999999999972</v>
      </c>
      <c r="N233" s="14"/>
      <c r="O233" s="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s="40" customFormat="1" x14ac:dyDescent="0.2">
      <c r="A234" s="46" t="s">
        <v>413</v>
      </c>
      <c r="B234" s="47" t="s">
        <v>414</v>
      </c>
      <c r="C234" s="47" t="s">
        <v>79</v>
      </c>
      <c r="D234" s="47" t="s">
        <v>417</v>
      </c>
      <c r="E234" s="26">
        <v>468856</v>
      </c>
      <c r="F234" s="156">
        <v>693807</v>
      </c>
      <c r="G234" s="2">
        <f t="shared" si="7"/>
        <v>224951</v>
      </c>
      <c r="H234" s="44">
        <f t="shared" si="6"/>
        <v>0.4798</v>
      </c>
      <c r="I234" s="13" t="s">
        <v>870</v>
      </c>
      <c r="J234" s="16" t="s">
        <v>870</v>
      </c>
      <c r="K234" s="13" t="s">
        <v>915</v>
      </c>
      <c r="L234" s="64" t="s">
        <v>915</v>
      </c>
      <c r="M234" s="68" t="s">
        <v>915</v>
      </c>
      <c r="N234" s="14"/>
      <c r="O234" s="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s="40" customFormat="1" x14ac:dyDescent="0.2">
      <c r="A235" s="46" t="s">
        <v>413</v>
      </c>
      <c r="B235" s="47" t="s">
        <v>414</v>
      </c>
      <c r="C235" s="47" t="s">
        <v>16</v>
      </c>
      <c r="D235" s="47" t="s">
        <v>418</v>
      </c>
      <c r="E235" s="26">
        <v>1604336</v>
      </c>
      <c r="F235" s="156">
        <v>2031557</v>
      </c>
      <c r="G235" s="2">
        <f t="shared" si="7"/>
        <v>427221</v>
      </c>
      <c r="H235" s="44">
        <f t="shared" si="6"/>
        <v>0.26629999999999998</v>
      </c>
      <c r="I235" s="13" t="s">
        <v>870</v>
      </c>
      <c r="J235" s="16" t="s">
        <v>870</v>
      </c>
      <c r="K235" s="13" t="s">
        <v>915</v>
      </c>
      <c r="L235" s="64" t="s">
        <v>915</v>
      </c>
      <c r="M235" s="68" t="s">
        <v>915</v>
      </c>
      <c r="N235" s="14"/>
      <c r="O235" s="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s="40" customFormat="1" x14ac:dyDescent="0.2">
      <c r="A236" s="46" t="s">
        <v>419</v>
      </c>
      <c r="B236" s="47" t="s">
        <v>420</v>
      </c>
      <c r="C236" s="47" t="s">
        <v>26</v>
      </c>
      <c r="D236" s="47" t="s">
        <v>421</v>
      </c>
      <c r="E236" s="26">
        <v>2527414</v>
      </c>
      <c r="F236" s="156">
        <v>2900720</v>
      </c>
      <c r="G236" s="2">
        <f t="shared" si="7"/>
        <v>373306</v>
      </c>
      <c r="H236" s="44">
        <f t="shared" si="6"/>
        <v>0.1477</v>
      </c>
      <c r="I236" s="13" t="s">
        <v>870</v>
      </c>
      <c r="J236" s="16" t="s">
        <v>870</v>
      </c>
      <c r="K236" s="13">
        <v>2016</v>
      </c>
      <c r="L236" s="64">
        <v>-57.259999999999991</v>
      </c>
      <c r="M236" s="68">
        <v>-41.769999999999982</v>
      </c>
      <c r="N236" s="14"/>
      <c r="O236" s="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s="40" customFormat="1" x14ac:dyDescent="0.2">
      <c r="A237" s="46" t="s">
        <v>419</v>
      </c>
      <c r="B237" s="47" t="s">
        <v>420</v>
      </c>
      <c r="C237" s="47" t="s">
        <v>57</v>
      </c>
      <c r="D237" s="47" t="s">
        <v>422</v>
      </c>
      <c r="E237" s="26">
        <v>850267</v>
      </c>
      <c r="F237" s="156">
        <v>1018121</v>
      </c>
      <c r="G237" s="2">
        <f t="shared" si="7"/>
        <v>167854</v>
      </c>
      <c r="H237" s="44">
        <f t="shared" si="6"/>
        <v>0.19739999999999999</v>
      </c>
      <c r="I237" s="13" t="s">
        <v>870</v>
      </c>
      <c r="J237" s="16" t="s">
        <v>870</v>
      </c>
      <c r="K237" s="13" t="s">
        <v>915</v>
      </c>
      <c r="L237" s="64" t="s">
        <v>915</v>
      </c>
      <c r="M237" s="68" t="s">
        <v>915</v>
      </c>
      <c r="N237" s="14"/>
      <c r="O237" s="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s="40" customFormat="1" x14ac:dyDescent="0.2">
      <c r="A238" s="46" t="s">
        <v>419</v>
      </c>
      <c r="B238" s="47" t="s">
        <v>420</v>
      </c>
      <c r="C238" s="47" t="s">
        <v>79</v>
      </c>
      <c r="D238" s="47" t="s">
        <v>423</v>
      </c>
      <c r="E238" s="26">
        <v>354579</v>
      </c>
      <c r="F238" s="156">
        <v>443277</v>
      </c>
      <c r="G238" s="2">
        <f t="shared" si="7"/>
        <v>88698</v>
      </c>
      <c r="H238" s="44">
        <f t="shared" si="6"/>
        <v>0.25019999999999998</v>
      </c>
      <c r="I238" s="13" t="s">
        <v>870</v>
      </c>
      <c r="J238" s="16" t="s">
        <v>870</v>
      </c>
      <c r="K238" s="13" t="s">
        <v>915</v>
      </c>
      <c r="L238" s="64" t="s">
        <v>915</v>
      </c>
      <c r="M238" s="68" t="s">
        <v>915</v>
      </c>
      <c r="N238" s="14"/>
      <c r="O238" s="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s="40" customFormat="1" x14ac:dyDescent="0.2">
      <c r="A239" s="46" t="s">
        <v>419</v>
      </c>
      <c r="B239" s="47" t="s">
        <v>420</v>
      </c>
      <c r="C239" s="47" t="s">
        <v>16</v>
      </c>
      <c r="D239" s="47" t="s">
        <v>424</v>
      </c>
      <c r="E239" s="26">
        <v>281394</v>
      </c>
      <c r="F239" s="156">
        <v>376604</v>
      </c>
      <c r="G239" s="2">
        <f t="shared" si="7"/>
        <v>95210</v>
      </c>
      <c r="H239" s="44">
        <f t="shared" si="6"/>
        <v>0.33839999999999998</v>
      </c>
      <c r="I239" s="13" t="s">
        <v>870</v>
      </c>
      <c r="J239" s="16" t="s">
        <v>870</v>
      </c>
      <c r="K239" s="13">
        <v>2016</v>
      </c>
      <c r="L239" s="64">
        <v>-2.8799999999999955</v>
      </c>
      <c r="M239" s="68">
        <v>-2.7300000000000182</v>
      </c>
      <c r="N239" s="14"/>
      <c r="O239" s="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s="40" customFormat="1" x14ac:dyDescent="0.2">
      <c r="A240" s="46" t="s">
        <v>425</v>
      </c>
      <c r="B240" s="47" t="s">
        <v>426</v>
      </c>
      <c r="C240" s="47" t="s">
        <v>201</v>
      </c>
      <c r="D240" s="47" t="s">
        <v>427</v>
      </c>
      <c r="E240" s="26">
        <v>699968</v>
      </c>
      <c r="F240" s="156">
        <v>817425</v>
      </c>
      <c r="G240" s="2">
        <f t="shared" si="7"/>
        <v>117457</v>
      </c>
      <c r="H240" s="44">
        <f t="shared" si="6"/>
        <v>0.1678</v>
      </c>
      <c r="I240" s="13" t="s">
        <v>870</v>
      </c>
      <c r="J240" s="16" t="s">
        <v>870</v>
      </c>
      <c r="K240" s="13" t="s">
        <v>915</v>
      </c>
      <c r="L240" s="64" t="s">
        <v>915</v>
      </c>
      <c r="M240" s="68" t="s">
        <v>915</v>
      </c>
      <c r="N240" s="14"/>
      <c r="O240" s="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s="40" customFormat="1" x14ac:dyDescent="0.2">
      <c r="A241" s="46" t="s">
        <v>425</v>
      </c>
      <c r="B241" s="47" t="s">
        <v>426</v>
      </c>
      <c r="C241" s="47" t="s">
        <v>428</v>
      </c>
      <c r="D241" s="47" t="s">
        <v>429</v>
      </c>
      <c r="E241" s="26">
        <v>397139</v>
      </c>
      <c r="F241" s="156">
        <v>479517</v>
      </c>
      <c r="G241" s="2">
        <f t="shared" si="7"/>
        <v>82378</v>
      </c>
      <c r="H241" s="44">
        <f t="shared" si="6"/>
        <v>0.2074</v>
      </c>
      <c r="I241" s="13" t="s">
        <v>870</v>
      </c>
      <c r="J241" s="16" t="s">
        <v>870</v>
      </c>
      <c r="K241" s="13" t="s">
        <v>915</v>
      </c>
      <c r="L241" s="64" t="s">
        <v>915</v>
      </c>
      <c r="M241" s="68" t="s">
        <v>915</v>
      </c>
      <c r="N241" s="14"/>
      <c r="O241" s="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s="40" customFormat="1" x14ac:dyDescent="0.2">
      <c r="A242" s="46" t="s">
        <v>425</v>
      </c>
      <c r="B242" s="47" t="s">
        <v>426</v>
      </c>
      <c r="C242" s="47" t="s">
        <v>155</v>
      </c>
      <c r="D242" s="47" t="s">
        <v>430</v>
      </c>
      <c r="E242" s="26">
        <v>1185054</v>
      </c>
      <c r="F242" s="156">
        <v>1378376</v>
      </c>
      <c r="G242" s="2">
        <f t="shared" si="7"/>
        <v>193322</v>
      </c>
      <c r="H242" s="44">
        <f t="shared" si="6"/>
        <v>0.16309999999999999</v>
      </c>
      <c r="I242" s="13" t="s">
        <v>870</v>
      </c>
      <c r="J242" s="16" t="s">
        <v>870</v>
      </c>
      <c r="K242" s="13" t="s">
        <v>915</v>
      </c>
      <c r="L242" s="64" t="s">
        <v>915</v>
      </c>
      <c r="M242" s="68" t="s">
        <v>915</v>
      </c>
      <c r="N242" s="14"/>
      <c r="O242" s="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s="40" customFormat="1" x14ac:dyDescent="0.2">
      <c r="A243" s="46" t="s">
        <v>425</v>
      </c>
      <c r="B243" s="47" t="s">
        <v>426</v>
      </c>
      <c r="C243" s="47" t="s">
        <v>431</v>
      </c>
      <c r="D243" s="47" t="s">
        <v>432</v>
      </c>
      <c r="E243" s="26">
        <v>224216</v>
      </c>
      <c r="F243" s="156">
        <v>314501</v>
      </c>
      <c r="G243" s="2">
        <f t="shared" si="7"/>
        <v>90285</v>
      </c>
      <c r="H243" s="44">
        <f t="shared" si="6"/>
        <v>0.4027</v>
      </c>
      <c r="I243" s="13" t="s">
        <v>870</v>
      </c>
      <c r="J243" s="16" t="s">
        <v>870</v>
      </c>
      <c r="K243" s="13" t="s">
        <v>915</v>
      </c>
      <c r="L243" s="64" t="s">
        <v>915</v>
      </c>
      <c r="M243" s="68" t="s">
        <v>915</v>
      </c>
      <c r="N243" s="14"/>
      <c r="O243" s="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s="40" customFormat="1" x14ac:dyDescent="0.2">
      <c r="A244" s="46" t="s">
        <v>425</v>
      </c>
      <c r="B244" s="47" t="s">
        <v>426</v>
      </c>
      <c r="C244" s="47" t="s">
        <v>57</v>
      </c>
      <c r="D244" s="47" t="s">
        <v>433</v>
      </c>
      <c r="E244" s="26">
        <v>3497777</v>
      </c>
      <c r="F244" s="156">
        <v>4088870</v>
      </c>
      <c r="G244" s="2">
        <f t="shared" si="7"/>
        <v>591093</v>
      </c>
      <c r="H244" s="44">
        <f t="shared" si="6"/>
        <v>0.16900000000000001</v>
      </c>
      <c r="I244" s="13" t="s">
        <v>870</v>
      </c>
      <c r="J244" s="16" t="s">
        <v>870</v>
      </c>
      <c r="K244" s="13">
        <v>2016</v>
      </c>
      <c r="L244" s="64">
        <v>-38.930000000000064</v>
      </c>
      <c r="M244" s="68">
        <v>-21.299999999999955</v>
      </c>
      <c r="N244" s="14"/>
      <c r="O244" s="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s="40" customFormat="1" x14ac:dyDescent="0.2">
      <c r="A245" s="46" t="s">
        <v>425</v>
      </c>
      <c r="B245" s="47" t="s">
        <v>426</v>
      </c>
      <c r="C245" s="47" t="s">
        <v>79</v>
      </c>
      <c r="D245" s="47" t="s">
        <v>434</v>
      </c>
      <c r="E245" s="26">
        <v>3780868</v>
      </c>
      <c r="F245" s="156">
        <v>4294185</v>
      </c>
      <c r="G245" s="2">
        <f t="shared" si="7"/>
        <v>513317</v>
      </c>
      <c r="H245" s="44">
        <f t="shared" si="6"/>
        <v>0.1358</v>
      </c>
      <c r="I245" s="13" t="s">
        <v>870</v>
      </c>
      <c r="J245" s="16" t="s">
        <v>870</v>
      </c>
      <c r="K245" s="13">
        <v>2016</v>
      </c>
      <c r="L245" s="64">
        <v>-43.769999999999982</v>
      </c>
      <c r="M245" s="68">
        <v>-17.540000000000077</v>
      </c>
      <c r="N245" s="14"/>
      <c r="O245" s="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s="40" customFormat="1" x14ac:dyDescent="0.2">
      <c r="A246" s="46" t="s">
        <v>425</v>
      </c>
      <c r="B246" s="47" t="s">
        <v>426</v>
      </c>
      <c r="C246" s="47" t="s">
        <v>37</v>
      </c>
      <c r="D246" s="47" t="s">
        <v>435</v>
      </c>
      <c r="E246" s="26">
        <v>2998646</v>
      </c>
      <c r="F246" s="156">
        <v>3510792</v>
      </c>
      <c r="G246" s="2">
        <f t="shared" si="7"/>
        <v>512146</v>
      </c>
      <c r="H246" s="44">
        <f t="shared" si="6"/>
        <v>0.17080000000000001</v>
      </c>
      <c r="I246" s="13" t="s">
        <v>870</v>
      </c>
      <c r="J246" s="16" t="s">
        <v>870</v>
      </c>
      <c r="K246" s="13" t="s">
        <v>915</v>
      </c>
      <c r="L246" s="64" t="s">
        <v>915</v>
      </c>
      <c r="M246" s="68" t="s">
        <v>915</v>
      </c>
      <c r="N246" s="14"/>
      <c r="O246" s="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s="40" customFormat="1" x14ac:dyDescent="0.2">
      <c r="A247" s="46" t="s">
        <v>425</v>
      </c>
      <c r="B247" s="47" t="s">
        <v>426</v>
      </c>
      <c r="C247" s="47" t="s">
        <v>168</v>
      </c>
      <c r="D247" s="47" t="s">
        <v>436</v>
      </c>
      <c r="E247" s="26">
        <v>897817</v>
      </c>
      <c r="F247" s="156">
        <v>1063549</v>
      </c>
      <c r="G247" s="2">
        <f t="shared" si="7"/>
        <v>165732</v>
      </c>
      <c r="H247" s="44">
        <f t="shared" si="6"/>
        <v>0.18459999999999999</v>
      </c>
      <c r="I247" s="13" t="s">
        <v>870</v>
      </c>
      <c r="J247" s="16" t="s">
        <v>870</v>
      </c>
      <c r="K247" s="13" t="s">
        <v>915</v>
      </c>
      <c r="L247" s="64" t="s">
        <v>915</v>
      </c>
      <c r="M247" s="68" t="s">
        <v>915</v>
      </c>
      <c r="N247" s="14"/>
      <c r="O247" s="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s="40" customFormat="1" x14ac:dyDescent="0.2">
      <c r="A248" s="46" t="s">
        <v>425</v>
      </c>
      <c r="B248" s="47" t="s">
        <v>426</v>
      </c>
      <c r="C248" s="47" t="s">
        <v>233</v>
      </c>
      <c r="D248" s="47" t="s">
        <v>437</v>
      </c>
      <c r="E248" s="26">
        <v>879274</v>
      </c>
      <c r="F248" s="156">
        <v>1071286</v>
      </c>
      <c r="G248" s="2">
        <f t="shared" si="7"/>
        <v>192012</v>
      </c>
      <c r="H248" s="44">
        <f t="shared" si="6"/>
        <v>0.21840000000000001</v>
      </c>
      <c r="I248" s="13" t="s">
        <v>870</v>
      </c>
      <c r="J248" s="16" t="s">
        <v>870</v>
      </c>
      <c r="K248" s="13" t="s">
        <v>915</v>
      </c>
      <c r="L248" s="64" t="s">
        <v>915</v>
      </c>
      <c r="M248" s="68" t="s">
        <v>915</v>
      </c>
      <c r="N248" s="14"/>
      <c r="O248" s="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s="40" customFormat="1" x14ac:dyDescent="0.2">
      <c r="A249" s="46" t="s">
        <v>425</v>
      </c>
      <c r="B249" s="47" t="s">
        <v>426</v>
      </c>
      <c r="C249" s="47" t="s">
        <v>95</v>
      </c>
      <c r="D249" s="47" t="s">
        <v>438</v>
      </c>
      <c r="E249" s="26">
        <v>2463510</v>
      </c>
      <c r="F249" s="156">
        <v>2897301</v>
      </c>
      <c r="G249" s="2">
        <f t="shared" si="7"/>
        <v>433791</v>
      </c>
      <c r="H249" s="44">
        <f t="shared" si="6"/>
        <v>0.17610000000000001</v>
      </c>
      <c r="I249" s="13" t="s">
        <v>870</v>
      </c>
      <c r="J249" s="16" t="s">
        <v>870</v>
      </c>
      <c r="K249" s="13" t="s">
        <v>915</v>
      </c>
      <c r="L249" s="64" t="s">
        <v>915</v>
      </c>
      <c r="M249" s="68" t="s">
        <v>915</v>
      </c>
      <c r="N249" s="14"/>
      <c r="O249" s="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s="40" customFormat="1" x14ac:dyDescent="0.2">
      <c r="A250" s="46" t="s">
        <v>425</v>
      </c>
      <c r="B250" s="47" t="s">
        <v>426</v>
      </c>
      <c r="C250" s="47" t="s">
        <v>43</v>
      </c>
      <c r="D250" s="47" t="s">
        <v>439</v>
      </c>
      <c r="E250" s="26">
        <v>800127</v>
      </c>
      <c r="F250" s="156">
        <v>951545</v>
      </c>
      <c r="G250" s="2">
        <f t="shared" si="7"/>
        <v>151418</v>
      </c>
      <c r="H250" s="44">
        <f t="shared" si="6"/>
        <v>0.18920000000000001</v>
      </c>
      <c r="I250" s="13" t="s">
        <v>870</v>
      </c>
      <c r="J250" s="16" t="s">
        <v>870</v>
      </c>
      <c r="K250" s="13" t="s">
        <v>915</v>
      </c>
      <c r="L250" s="64" t="s">
        <v>915</v>
      </c>
      <c r="M250" s="68" t="s">
        <v>915</v>
      </c>
      <c r="N250" s="14"/>
      <c r="O250" s="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s="40" customFormat="1" x14ac:dyDescent="0.2">
      <c r="A251" s="46" t="s">
        <v>425</v>
      </c>
      <c r="B251" s="47" t="s">
        <v>426</v>
      </c>
      <c r="C251" s="47" t="s">
        <v>193</v>
      </c>
      <c r="D251" s="47" t="s">
        <v>440</v>
      </c>
      <c r="E251" s="26">
        <v>7970208</v>
      </c>
      <c r="F251" s="156">
        <v>9440062</v>
      </c>
      <c r="G251" s="2">
        <f t="shared" si="7"/>
        <v>1469854</v>
      </c>
      <c r="H251" s="44">
        <f t="shared" si="6"/>
        <v>0.18440000000000001</v>
      </c>
      <c r="I251" s="13" t="s">
        <v>870</v>
      </c>
      <c r="J251" s="16" t="s">
        <v>870</v>
      </c>
      <c r="K251" s="13" t="s">
        <v>915</v>
      </c>
      <c r="L251" s="64" t="s">
        <v>915</v>
      </c>
      <c r="M251" s="68" t="s">
        <v>915</v>
      </c>
      <c r="N251" s="14"/>
      <c r="O251" s="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s="40" customFormat="1" x14ac:dyDescent="0.2">
      <c r="A252" s="46" t="s">
        <v>425</v>
      </c>
      <c r="B252" s="47" t="s">
        <v>426</v>
      </c>
      <c r="C252" s="47" t="s">
        <v>441</v>
      </c>
      <c r="D252" s="47" t="s">
        <v>442</v>
      </c>
      <c r="E252" s="26">
        <v>1981251</v>
      </c>
      <c r="F252" s="156">
        <v>2301082</v>
      </c>
      <c r="G252" s="2">
        <f t="shared" si="7"/>
        <v>319831</v>
      </c>
      <c r="H252" s="44">
        <f t="shared" si="6"/>
        <v>0.16139999999999999</v>
      </c>
      <c r="I252" s="13" t="s">
        <v>870</v>
      </c>
      <c r="J252" s="16" t="s">
        <v>870</v>
      </c>
      <c r="K252" s="13">
        <v>2016</v>
      </c>
      <c r="L252" s="64">
        <v>-4.8600000000000136</v>
      </c>
      <c r="M252" s="68">
        <v>-6.3799999999999955</v>
      </c>
      <c r="N252" s="14"/>
      <c r="O252" s="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s="40" customFormat="1" x14ac:dyDescent="0.2">
      <c r="A253" s="46" t="s">
        <v>425</v>
      </c>
      <c r="B253" s="47" t="s">
        <v>426</v>
      </c>
      <c r="C253" s="47" t="s">
        <v>443</v>
      </c>
      <c r="D253" s="47" t="s">
        <v>444</v>
      </c>
      <c r="E253" s="26">
        <v>2335621</v>
      </c>
      <c r="F253" s="156">
        <v>2640587</v>
      </c>
      <c r="G253" s="2">
        <f t="shared" si="7"/>
        <v>304966</v>
      </c>
      <c r="H253" s="44">
        <f t="shared" si="6"/>
        <v>0.13059999999999999</v>
      </c>
      <c r="I253" s="13" t="s">
        <v>870</v>
      </c>
      <c r="J253" s="16" t="s">
        <v>870</v>
      </c>
      <c r="K253" s="13">
        <v>2016</v>
      </c>
      <c r="L253" s="64">
        <v>-23.240000000000009</v>
      </c>
      <c r="M253" s="68">
        <v>-20.360000000000014</v>
      </c>
      <c r="N253" s="14"/>
      <c r="O253" s="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s="40" customFormat="1" x14ac:dyDescent="0.2">
      <c r="A254" s="46" t="s">
        <v>425</v>
      </c>
      <c r="B254" s="47" t="s">
        <v>426</v>
      </c>
      <c r="C254" s="47" t="s">
        <v>445</v>
      </c>
      <c r="D254" s="47" t="s">
        <v>446</v>
      </c>
      <c r="E254" s="26">
        <v>1334152</v>
      </c>
      <c r="F254" s="156">
        <v>1542322</v>
      </c>
      <c r="G254" s="2">
        <f t="shared" si="7"/>
        <v>208170</v>
      </c>
      <c r="H254" s="44">
        <f t="shared" si="6"/>
        <v>0.156</v>
      </c>
      <c r="I254" s="13" t="s">
        <v>870</v>
      </c>
      <c r="J254" s="16" t="s">
        <v>870</v>
      </c>
      <c r="K254" s="13" t="s">
        <v>915</v>
      </c>
      <c r="L254" s="64" t="s">
        <v>915</v>
      </c>
      <c r="M254" s="68" t="s">
        <v>915</v>
      </c>
      <c r="N254" s="14"/>
      <c r="O254" s="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s="40" customFormat="1" x14ac:dyDescent="0.2">
      <c r="A255" s="46" t="s">
        <v>425</v>
      </c>
      <c r="B255" s="47" t="s">
        <v>426</v>
      </c>
      <c r="C255" s="47" t="s">
        <v>447</v>
      </c>
      <c r="D255" s="47" t="s">
        <v>448</v>
      </c>
      <c r="E255" s="26">
        <v>2373845</v>
      </c>
      <c r="F255" s="156">
        <v>2776868</v>
      </c>
      <c r="G255" s="2">
        <f t="shared" si="7"/>
        <v>403023</v>
      </c>
      <c r="H255" s="44">
        <f t="shared" si="6"/>
        <v>0.16980000000000001</v>
      </c>
      <c r="I255" s="13" t="s">
        <v>870</v>
      </c>
      <c r="J255" s="16" t="s">
        <v>870</v>
      </c>
      <c r="K255" s="13" t="s">
        <v>915</v>
      </c>
      <c r="L255" s="64" t="s">
        <v>915</v>
      </c>
      <c r="M255" s="68" t="s">
        <v>915</v>
      </c>
      <c r="N255" s="14"/>
      <c r="O255" s="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s="40" customFormat="1" x14ac:dyDescent="0.2">
      <c r="A256" s="46" t="s">
        <v>425</v>
      </c>
      <c r="B256" s="47" t="s">
        <v>426</v>
      </c>
      <c r="C256" s="47" t="s">
        <v>449</v>
      </c>
      <c r="D256" s="47" t="s">
        <v>450</v>
      </c>
      <c r="E256" s="26">
        <v>1536948</v>
      </c>
      <c r="F256" s="156">
        <v>1789600</v>
      </c>
      <c r="G256" s="2">
        <f t="shared" si="7"/>
        <v>252652</v>
      </c>
      <c r="H256" s="44">
        <f t="shared" si="6"/>
        <v>0.16439999999999999</v>
      </c>
      <c r="I256" s="13" t="s">
        <v>870</v>
      </c>
      <c r="J256" s="16" t="s">
        <v>870</v>
      </c>
      <c r="K256" s="13" t="s">
        <v>915</v>
      </c>
      <c r="L256" s="64" t="s">
        <v>915</v>
      </c>
      <c r="M256" s="68" t="s">
        <v>915</v>
      </c>
      <c r="N256" s="14"/>
      <c r="O256" s="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s="40" customFormat="1" x14ac:dyDescent="0.2">
      <c r="A257" s="46" t="s">
        <v>451</v>
      </c>
      <c r="B257" s="47" t="s">
        <v>452</v>
      </c>
      <c r="C257" s="47" t="s">
        <v>453</v>
      </c>
      <c r="D257" s="47" t="s">
        <v>454</v>
      </c>
      <c r="E257" s="26">
        <v>390154</v>
      </c>
      <c r="F257" s="156">
        <v>477162</v>
      </c>
      <c r="G257" s="2">
        <f t="shared" si="7"/>
        <v>87008</v>
      </c>
      <c r="H257" s="44">
        <f t="shared" si="6"/>
        <v>0.223</v>
      </c>
      <c r="I257" s="13" t="s">
        <v>870</v>
      </c>
      <c r="J257" s="16" t="s">
        <v>870</v>
      </c>
      <c r="K257" s="13" t="s">
        <v>915</v>
      </c>
      <c r="L257" s="64" t="s">
        <v>915</v>
      </c>
      <c r="M257" s="68" t="s">
        <v>915</v>
      </c>
      <c r="N257" s="14"/>
      <c r="O257" s="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s="40" customFormat="1" x14ac:dyDescent="0.2">
      <c r="A258" s="46" t="s">
        <v>451</v>
      </c>
      <c r="B258" s="47" t="s">
        <v>452</v>
      </c>
      <c r="C258" s="47" t="s">
        <v>26</v>
      </c>
      <c r="D258" s="47" t="s">
        <v>455</v>
      </c>
      <c r="E258" s="26">
        <v>3153473</v>
      </c>
      <c r="F258" s="156">
        <v>3784239</v>
      </c>
      <c r="G258" s="2">
        <f t="shared" si="7"/>
        <v>630766</v>
      </c>
      <c r="H258" s="44">
        <f t="shared" si="6"/>
        <v>0.2</v>
      </c>
      <c r="I258" s="13" t="s">
        <v>870</v>
      </c>
      <c r="J258" s="16" t="s">
        <v>870</v>
      </c>
      <c r="K258" s="13" t="s">
        <v>915</v>
      </c>
      <c r="L258" s="64" t="s">
        <v>915</v>
      </c>
      <c r="M258" s="68" t="s">
        <v>915</v>
      </c>
      <c r="N258" s="14"/>
      <c r="O258" s="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s="40" customFormat="1" x14ac:dyDescent="0.2">
      <c r="A259" s="46" t="s">
        <v>451</v>
      </c>
      <c r="B259" s="47" t="s">
        <v>452</v>
      </c>
      <c r="C259" s="47" t="s">
        <v>79</v>
      </c>
      <c r="D259" s="47" t="s">
        <v>456</v>
      </c>
      <c r="E259" s="26">
        <v>936457</v>
      </c>
      <c r="F259" s="156">
        <v>1174407</v>
      </c>
      <c r="G259" s="2">
        <f t="shared" si="7"/>
        <v>237950</v>
      </c>
      <c r="H259" s="44">
        <f t="shared" si="6"/>
        <v>0.25409999999999999</v>
      </c>
      <c r="I259" s="13" t="s">
        <v>870</v>
      </c>
      <c r="J259" s="16" t="s">
        <v>870</v>
      </c>
      <c r="K259" s="13">
        <v>2016</v>
      </c>
      <c r="L259" s="64">
        <v>3.9100000000000819</v>
      </c>
      <c r="M259" s="68">
        <v>-4.4200000000000159</v>
      </c>
      <c r="N259" s="14"/>
      <c r="O259" s="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s="40" customFormat="1" x14ac:dyDescent="0.2">
      <c r="A260" s="46" t="s">
        <v>451</v>
      </c>
      <c r="B260" s="47" t="s">
        <v>452</v>
      </c>
      <c r="C260" s="47" t="s">
        <v>16</v>
      </c>
      <c r="D260" s="47" t="s">
        <v>457</v>
      </c>
      <c r="E260" s="26">
        <v>1844433</v>
      </c>
      <c r="F260" s="156">
        <v>2084495</v>
      </c>
      <c r="G260" s="2">
        <f t="shared" si="7"/>
        <v>240062</v>
      </c>
      <c r="H260" s="44">
        <f t="shared" si="6"/>
        <v>0.13020000000000001</v>
      </c>
      <c r="I260" s="13" t="s">
        <v>870</v>
      </c>
      <c r="J260" s="16" t="s">
        <v>870</v>
      </c>
      <c r="K260" s="13">
        <v>2016</v>
      </c>
      <c r="L260" s="64">
        <v>-39.75</v>
      </c>
      <c r="M260" s="68">
        <v>-33.769999999999982</v>
      </c>
      <c r="N260" s="14"/>
      <c r="O260" s="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s="40" customFormat="1" x14ac:dyDescent="0.2">
      <c r="A261" s="46" t="s">
        <v>451</v>
      </c>
      <c r="B261" s="47" t="s">
        <v>452</v>
      </c>
      <c r="C261" s="47" t="s">
        <v>333</v>
      </c>
      <c r="D261" s="47" t="s">
        <v>458</v>
      </c>
      <c r="E261" s="26">
        <v>30360</v>
      </c>
      <c r="F261" s="156">
        <v>41658</v>
      </c>
      <c r="G261" s="2">
        <f t="shared" si="7"/>
        <v>11298</v>
      </c>
      <c r="H261" s="44">
        <f t="shared" si="6"/>
        <v>0.37209999999999999</v>
      </c>
      <c r="I261" s="13">
        <v>1</v>
      </c>
      <c r="J261" s="16">
        <v>1</v>
      </c>
      <c r="K261" s="13">
        <v>2016</v>
      </c>
      <c r="L261" s="64">
        <v>-12.149999999999864</v>
      </c>
      <c r="M261" s="68">
        <v>-47.230000000000018</v>
      </c>
      <c r="N261" s="14"/>
      <c r="O261" s="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s="40" customFormat="1" x14ac:dyDescent="0.2">
      <c r="A262" s="46" t="s">
        <v>451</v>
      </c>
      <c r="B262" s="47" t="s">
        <v>452</v>
      </c>
      <c r="C262" s="47" t="s">
        <v>325</v>
      </c>
      <c r="D262" s="47" t="s">
        <v>459</v>
      </c>
      <c r="E262" s="26">
        <v>2733826</v>
      </c>
      <c r="F262" s="156">
        <v>3216627</v>
      </c>
      <c r="G262" s="2">
        <f t="shared" si="7"/>
        <v>482801</v>
      </c>
      <c r="H262" s="44">
        <f t="shared" si="6"/>
        <v>0.17660000000000001</v>
      </c>
      <c r="I262" s="13" t="s">
        <v>870</v>
      </c>
      <c r="J262" s="16" t="s">
        <v>870</v>
      </c>
      <c r="K262" s="13" t="s">
        <v>915</v>
      </c>
      <c r="L262" s="64" t="s">
        <v>915</v>
      </c>
      <c r="M262" s="68" t="s">
        <v>915</v>
      </c>
      <c r="N262" s="14"/>
      <c r="O262" s="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s="40" customFormat="1" x14ac:dyDescent="0.2">
      <c r="A263" s="46" t="s">
        <v>451</v>
      </c>
      <c r="B263" s="47" t="s">
        <v>452</v>
      </c>
      <c r="C263" s="47" t="s">
        <v>460</v>
      </c>
      <c r="D263" s="47" t="s">
        <v>461</v>
      </c>
      <c r="E263" s="26">
        <v>2870161</v>
      </c>
      <c r="F263" s="156">
        <v>3424853</v>
      </c>
      <c r="G263" s="2">
        <f t="shared" si="7"/>
        <v>554692</v>
      </c>
      <c r="H263" s="44">
        <f t="shared" si="6"/>
        <v>0.1933</v>
      </c>
      <c r="I263" s="13" t="s">
        <v>870</v>
      </c>
      <c r="J263" s="16" t="s">
        <v>870</v>
      </c>
      <c r="K263" s="13" t="s">
        <v>915</v>
      </c>
      <c r="L263" s="64" t="s">
        <v>915</v>
      </c>
      <c r="M263" s="68" t="s">
        <v>915</v>
      </c>
      <c r="N263" s="14"/>
      <c r="O263" s="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s="40" customFormat="1" x14ac:dyDescent="0.2">
      <c r="A264" s="46" t="s">
        <v>451</v>
      </c>
      <c r="B264" s="47" t="s">
        <v>452</v>
      </c>
      <c r="C264" s="47" t="s">
        <v>73</v>
      </c>
      <c r="D264" s="47" t="s">
        <v>462</v>
      </c>
      <c r="E264" s="26">
        <v>909782</v>
      </c>
      <c r="F264" s="156">
        <v>1050066</v>
      </c>
      <c r="G264" s="2">
        <f t="shared" si="7"/>
        <v>140284</v>
      </c>
      <c r="H264" s="44">
        <f t="shared" si="6"/>
        <v>0.1542</v>
      </c>
      <c r="I264" s="13" t="s">
        <v>870</v>
      </c>
      <c r="J264" s="16" t="s">
        <v>870</v>
      </c>
      <c r="K264" s="13" t="s">
        <v>915</v>
      </c>
      <c r="L264" s="64" t="s">
        <v>915</v>
      </c>
      <c r="M264" s="68" t="s">
        <v>915</v>
      </c>
      <c r="N264" s="14"/>
      <c r="O264" s="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s="40" customFormat="1" x14ac:dyDescent="0.2">
      <c r="A265" s="46" t="s">
        <v>451</v>
      </c>
      <c r="B265" s="47" t="s">
        <v>452</v>
      </c>
      <c r="C265" s="47" t="s">
        <v>463</v>
      </c>
      <c r="D265" s="47" t="s">
        <v>464</v>
      </c>
      <c r="E265" s="26">
        <v>1108069</v>
      </c>
      <c r="F265" s="156">
        <v>1308862</v>
      </c>
      <c r="G265" s="2">
        <f t="shared" si="7"/>
        <v>200793</v>
      </c>
      <c r="H265" s="44">
        <f t="shared" ref="H265:H328" si="8">ROUND(G265/E265,4)</f>
        <v>0.1812</v>
      </c>
      <c r="I265" s="13" t="s">
        <v>870</v>
      </c>
      <c r="J265" s="16" t="s">
        <v>870</v>
      </c>
      <c r="K265" s="13" t="s">
        <v>915</v>
      </c>
      <c r="L265" s="64" t="s">
        <v>915</v>
      </c>
      <c r="M265" s="68" t="s">
        <v>915</v>
      </c>
      <c r="N265" s="14"/>
      <c r="O265" s="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s="40" customFormat="1" x14ac:dyDescent="0.2">
      <c r="A266" s="46" t="s">
        <v>465</v>
      </c>
      <c r="B266" s="47" t="s">
        <v>466</v>
      </c>
      <c r="C266" s="47" t="s">
        <v>26</v>
      </c>
      <c r="D266" s="47" t="s">
        <v>467</v>
      </c>
      <c r="E266" s="26">
        <v>8008746</v>
      </c>
      <c r="F266" s="156">
        <v>9786614</v>
      </c>
      <c r="G266" s="2">
        <f t="shared" ref="G266:G329" si="9">SUM(F266-E266)</f>
        <v>1777868</v>
      </c>
      <c r="H266" s="44">
        <f t="shared" si="8"/>
        <v>0.222</v>
      </c>
      <c r="I266" s="13" t="s">
        <v>870</v>
      </c>
      <c r="J266" s="16" t="s">
        <v>870</v>
      </c>
      <c r="K266" s="13">
        <v>2016</v>
      </c>
      <c r="L266" s="64">
        <v>-6.089999999999236</v>
      </c>
      <c r="M266" s="68">
        <v>-78.739999999999782</v>
      </c>
      <c r="N266" s="14"/>
      <c r="O266" s="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s="40" customFormat="1" x14ac:dyDescent="0.2">
      <c r="A267" s="46" t="s">
        <v>465</v>
      </c>
      <c r="B267" s="47" t="s">
        <v>466</v>
      </c>
      <c r="C267" s="47" t="s">
        <v>57</v>
      </c>
      <c r="D267" s="47" t="s">
        <v>468</v>
      </c>
      <c r="E267" s="26">
        <v>1664129</v>
      </c>
      <c r="F267" s="156">
        <v>1763840</v>
      </c>
      <c r="G267" s="2">
        <f t="shared" si="9"/>
        <v>99711</v>
      </c>
      <c r="H267" s="44">
        <f t="shared" si="8"/>
        <v>5.9900000000000002E-2</v>
      </c>
      <c r="I267" s="13" t="s">
        <v>870</v>
      </c>
      <c r="J267" s="16" t="s">
        <v>870</v>
      </c>
      <c r="K267" s="13">
        <v>2016</v>
      </c>
      <c r="L267" s="64">
        <v>-69.669999999999959</v>
      </c>
      <c r="M267" s="68">
        <v>-25.560000000000059</v>
      </c>
      <c r="N267" s="14"/>
      <c r="O267" s="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s="40" customFormat="1" x14ac:dyDescent="0.2">
      <c r="A268" s="46" t="s">
        <v>465</v>
      </c>
      <c r="B268" s="47" t="s">
        <v>466</v>
      </c>
      <c r="C268" s="47" t="s">
        <v>79</v>
      </c>
      <c r="D268" s="47" t="s">
        <v>469</v>
      </c>
      <c r="E268" s="26">
        <v>163230</v>
      </c>
      <c r="F268" s="156">
        <v>268581</v>
      </c>
      <c r="G268" s="2">
        <f t="shared" si="9"/>
        <v>105351</v>
      </c>
      <c r="H268" s="44">
        <f t="shared" si="8"/>
        <v>0.64539999999999997</v>
      </c>
      <c r="I268" s="13">
        <v>1</v>
      </c>
      <c r="J268" s="16" t="s">
        <v>870</v>
      </c>
      <c r="K268" s="13" t="s">
        <v>915</v>
      </c>
      <c r="L268" s="64" t="s">
        <v>915</v>
      </c>
      <c r="M268" s="68" t="s">
        <v>915</v>
      </c>
      <c r="N268" s="14"/>
      <c r="O268" s="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s="40" customFormat="1" x14ac:dyDescent="0.2">
      <c r="A269" s="46" t="s">
        <v>465</v>
      </c>
      <c r="B269" s="47" t="s">
        <v>466</v>
      </c>
      <c r="C269" s="47" t="s">
        <v>369</v>
      </c>
      <c r="D269" s="47" t="s">
        <v>470</v>
      </c>
      <c r="E269" s="26">
        <v>660736</v>
      </c>
      <c r="F269" s="156">
        <v>861664</v>
      </c>
      <c r="G269" s="2">
        <f t="shared" si="9"/>
        <v>200928</v>
      </c>
      <c r="H269" s="44">
        <f t="shared" si="8"/>
        <v>0.30409999999999998</v>
      </c>
      <c r="I269" s="13" t="s">
        <v>870</v>
      </c>
      <c r="J269" s="16" t="s">
        <v>870</v>
      </c>
      <c r="K269" s="13" t="s">
        <v>915</v>
      </c>
      <c r="L269" s="64" t="s">
        <v>915</v>
      </c>
      <c r="M269" s="68" t="s">
        <v>915</v>
      </c>
      <c r="N269" s="14"/>
      <c r="O269" s="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s="40" customFormat="1" x14ac:dyDescent="0.2">
      <c r="A270" s="46" t="s">
        <v>471</v>
      </c>
      <c r="B270" s="47" t="s">
        <v>472</v>
      </c>
      <c r="C270" s="47" t="s">
        <v>176</v>
      </c>
      <c r="D270" s="47" t="s">
        <v>473</v>
      </c>
      <c r="E270" s="26">
        <v>444524</v>
      </c>
      <c r="F270" s="156">
        <v>452596</v>
      </c>
      <c r="G270" s="2">
        <f t="shared" si="9"/>
        <v>8072</v>
      </c>
      <c r="H270" s="44">
        <f t="shared" si="8"/>
        <v>1.8200000000000001E-2</v>
      </c>
      <c r="I270" s="13" t="s">
        <v>870</v>
      </c>
      <c r="J270" s="16" t="s">
        <v>870</v>
      </c>
      <c r="K270" s="13">
        <v>2016</v>
      </c>
      <c r="L270" s="64">
        <v>-26.810000000000002</v>
      </c>
      <c r="M270" s="68">
        <v>-5.9099999999999966</v>
      </c>
      <c r="N270" s="14"/>
      <c r="O270" s="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s="40" customFormat="1" x14ac:dyDescent="0.2">
      <c r="A271" s="46" t="s">
        <v>471</v>
      </c>
      <c r="B271" s="47" t="s">
        <v>472</v>
      </c>
      <c r="C271" s="47" t="s">
        <v>16</v>
      </c>
      <c r="D271" s="47" t="s">
        <v>474</v>
      </c>
      <c r="E271" s="26">
        <v>167370</v>
      </c>
      <c r="F271" s="156">
        <v>289989</v>
      </c>
      <c r="G271" s="2">
        <f t="shared" si="9"/>
        <v>122619</v>
      </c>
      <c r="H271" s="44">
        <f t="shared" si="8"/>
        <v>0.73260000000000003</v>
      </c>
      <c r="I271" s="13">
        <v>1</v>
      </c>
      <c r="J271" s="16" t="s">
        <v>870</v>
      </c>
      <c r="K271" s="13">
        <v>2016</v>
      </c>
      <c r="L271" s="64">
        <v>-3.7899999999999636</v>
      </c>
      <c r="M271" s="68">
        <v>-5.1200000000000045</v>
      </c>
      <c r="N271" s="14"/>
      <c r="O271" s="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s="40" customFormat="1" x14ac:dyDescent="0.2">
      <c r="A272" s="46" t="s">
        <v>471</v>
      </c>
      <c r="B272" s="47" t="s">
        <v>472</v>
      </c>
      <c r="C272" s="47" t="s">
        <v>82</v>
      </c>
      <c r="D272" s="47" t="s">
        <v>475</v>
      </c>
      <c r="E272" s="26">
        <v>660111</v>
      </c>
      <c r="F272" s="156">
        <v>862883</v>
      </c>
      <c r="G272" s="2">
        <f t="shared" si="9"/>
        <v>202772</v>
      </c>
      <c r="H272" s="44">
        <f t="shared" si="8"/>
        <v>0.30719999999999997</v>
      </c>
      <c r="I272" s="13" t="s">
        <v>870</v>
      </c>
      <c r="J272" s="16" t="s">
        <v>870</v>
      </c>
      <c r="K272" s="13" t="s">
        <v>915</v>
      </c>
      <c r="L272" s="64" t="s">
        <v>915</v>
      </c>
      <c r="M272" s="68" t="s">
        <v>915</v>
      </c>
      <c r="N272" s="14"/>
      <c r="O272" s="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s="40" customFormat="1" x14ac:dyDescent="0.2">
      <c r="A273" s="46" t="s">
        <v>471</v>
      </c>
      <c r="B273" s="47" t="s">
        <v>472</v>
      </c>
      <c r="C273" s="47" t="s">
        <v>168</v>
      </c>
      <c r="D273" s="47" t="s">
        <v>476</v>
      </c>
      <c r="E273" s="26">
        <v>3468981</v>
      </c>
      <c r="F273" s="156">
        <v>3992207</v>
      </c>
      <c r="G273" s="2">
        <f t="shared" si="9"/>
        <v>523226</v>
      </c>
      <c r="H273" s="44">
        <f t="shared" si="8"/>
        <v>0.15079999999999999</v>
      </c>
      <c r="I273" s="13" t="s">
        <v>870</v>
      </c>
      <c r="J273" s="16" t="s">
        <v>870</v>
      </c>
      <c r="K273" s="13" t="s">
        <v>915</v>
      </c>
      <c r="L273" s="64" t="s">
        <v>915</v>
      </c>
      <c r="M273" s="68" t="s">
        <v>915</v>
      </c>
      <c r="N273" s="14"/>
      <c r="O273" s="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s="40" customFormat="1" x14ac:dyDescent="0.2">
      <c r="A274" s="46" t="s">
        <v>477</v>
      </c>
      <c r="B274" s="47" t="s">
        <v>478</v>
      </c>
      <c r="C274" s="47" t="s">
        <v>26</v>
      </c>
      <c r="D274" s="47" t="s">
        <v>479</v>
      </c>
      <c r="E274" s="26">
        <v>695926</v>
      </c>
      <c r="F274" s="156">
        <v>863340</v>
      </c>
      <c r="G274" s="2">
        <f t="shared" si="9"/>
        <v>167414</v>
      </c>
      <c r="H274" s="44">
        <f t="shared" si="8"/>
        <v>0.24060000000000001</v>
      </c>
      <c r="I274" s="13" t="s">
        <v>870</v>
      </c>
      <c r="J274" s="16" t="s">
        <v>870</v>
      </c>
      <c r="K274" s="13">
        <v>2016</v>
      </c>
      <c r="L274" s="64">
        <v>-1.4799999999999045</v>
      </c>
      <c r="M274" s="68">
        <v>-6.0600000000000023</v>
      </c>
      <c r="N274" s="14"/>
      <c r="O274" s="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s="40" customFormat="1" x14ac:dyDescent="0.2">
      <c r="A275" s="46" t="s">
        <v>477</v>
      </c>
      <c r="B275" s="47" t="s">
        <v>478</v>
      </c>
      <c r="C275" s="47" t="s">
        <v>16</v>
      </c>
      <c r="D275" s="47" t="s">
        <v>480</v>
      </c>
      <c r="E275" s="26">
        <v>67590</v>
      </c>
      <c r="F275" s="156">
        <v>98232</v>
      </c>
      <c r="G275" s="2">
        <f t="shared" si="9"/>
        <v>30642</v>
      </c>
      <c r="H275" s="44">
        <f t="shared" si="8"/>
        <v>0.45340000000000003</v>
      </c>
      <c r="I275" s="13">
        <v>1</v>
      </c>
      <c r="J275" s="16" t="s">
        <v>870</v>
      </c>
      <c r="K275" s="13">
        <v>2016</v>
      </c>
      <c r="L275" s="64">
        <v>-21.120000000000005</v>
      </c>
      <c r="M275" s="68">
        <v>-9.3799999999999955</v>
      </c>
      <c r="N275" s="14"/>
      <c r="O275" s="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s="40" customFormat="1" x14ac:dyDescent="0.2">
      <c r="A276" s="46" t="s">
        <v>477</v>
      </c>
      <c r="B276" s="47" t="s">
        <v>478</v>
      </c>
      <c r="C276" s="47" t="s">
        <v>481</v>
      </c>
      <c r="D276" s="47" t="s">
        <v>482</v>
      </c>
      <c r="E276" s="26">
        <v>2030340</v>
      </c>
      <c r="F276" s="156">
        <v>2390090</v>
      </c>
      <c r="G276" s="2">
        <f t="shared" si="9"/>
        <v>359750</v>
      </c>
      <c r="H276" s="44">
        <f t="shared" si="8"/>
        <v>0.1772</v>
      </c>
      <c r="I276" s="13" t="s">
        <v>870</v>
      </c>
      <c r="J276" s="16" t="s">
        <v>870</v>
      </c>
      <c r="K276" s="13" t="s">
        <v>915</v>
      </c>
      <c r="L276" s="64" t="s">
        <v>915</v>
      </c>
      <c r="M276" s="68" t="s">
        <v>915</v>
      </c>
      <c r="N276" s="14"/>
      <c r="O276" s="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s="40" customFormat="1" x14ac:dyDescent="0.2">
      <c r="A277" s="46" t="s">
        <v>477</v>
      </c>
      <c r="B277" s="47" t="s">
        <v>478</v>
      </c>
      <c r="C277" s="47" t="s">
        <v>483</v>
      </c>
      <c r="D277" s="47" t="s">
        <v>484</v>
      </c>
      <c r="E277" s="26">
        <v>240967</v>
      </c>
      <c r="F277" s="156">
        <v>362004</v>
      </c>
      <c r="G277" s="2">
        <f t="shared" si="9"/>
        <v>121037</v>
      </c>
      <c r="H277" s="44">
        <f t="shared" si="8"/>
        <v>0.50229999999999997</v>
      </c>
      <c r="I277" s="13" t="s">
        <v>870</v>
      </c>
      <c r="J277" s="16" t="s">
        <v>870</v>
      </c>
      <c r="K277" s="13" t="s">
        <v>915</v>
      </c>
      <c r="L277" s="64" t="s">
        <v>915</v>
      </c>
      <c r="M277" s="68" t="s">
        <v>915</v>
      </c>
      <c r="N277" s="14"/>
      <c r="O277" s="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s="40" customFormat="1" x14ac:dyDescent="0.2">
      <c r="A278" s="46" t="s">
        <v>485</v>
      </c>
      <c r="B278" s="47" t="s">
        <v>486</v>
      </c>
      <c r="C278" s="47" t="s">
        <v>57</v>
      </c>
      <c r="D278" s="47" t="s">
        <v>487</v>
      </c>
      <c r="E278" s="26">
        <v>5513873</v>
      </c>
      <c r="F278" s="156">
        <v>6594525</v>
      </c>
      <c r="G278" s="2">
        <f t="shared" si="9"/>
        <v>1080652</v>
      </c>
      <c r="H278" s="44">
        <f t="shared" si="8"/>
        <v>0.19600000000000001</v>
      </c>
      <c r="I278" s="13" t="s">
        <v>870</v>
      </c>
      <c r="J278" s="16" t="s">
        <v>870</v>
      </c>
      <c r="K278" s="13" t="s">
        <v>915</v>
      </c>
      <c r="L278" s="64" t="s">
        <v>915</v>
      </c>
      <c r="M278" s="68" t="s">
        <v>915</v>
      </c>
      <c r="N278" s="14"/>
      <c r="O278" s="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s="40" customFormat="1" x14ac:dyDescent="0.2">
      <c r="A279" s="46" t="s">
        <v>485</v>
      </c>
      <c r="B279" s="47" t="s">
        <v>486</v>
      </c>
      <c r="C279" s="47" t="s">
        <v>79</v>
      </c>
      <c r="D279" s="47" t="s">
        <v>488</v>
      </c>
      <c r="E279" s="26">
        <v>3639172</v>
      </c>
      <c r="F279" s="156">
        <v>4452485</v>
      </c>
      <c r="G279" s="2">
        <f t="shared" si="9"/>
        <v>813313</v>
      </c>
      <c r="H279" s="44">
        <f t="shared" si="8"/>
        <v>0.2235</v>
      </c>
      <c r="I279" s="13" t="s">
        <v>870</v>
      </c>
      <c r="J279" s="16" t="s">
        <v>870</v>
      </c>
      <c r="K279" s="13" t="s">
        <v>915</v>
      </c>
      <c r="L279" s="64" t="s">
        <v>915</v>
      </c>
      <c r="M279" s="68" t="s">
        <v>915</v>
      </c>
      <c r="N279" s="14"/>
      <c r="O279" s="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s="40" customFormat="1" x14ac:dyDescent="0.2">
      <c r="A280" s="46" t="s">
        <v>489</v>
      </c>
      <c r="B280" s="47" t="s">
        <v>490</v>
      </c>
      <c r="C280" s="47" t="s">
        <v>245</v>
      </c>
      <c r="D280" s="47" t="s">
        <v>491</v>
      </c>
      <c r="E280" s="26">
        <v>502102</v>
      </c>
      <c r="F280" s="156">
        <v>541925</v>
      </c>
      <c r="G280" s="2">
        <f t="shared" si="9"/>
        <v>39823</v>
      </c>
      <c r="H280" s="44">
        <f t="shared" si="8"/>
        <v>7.9299999999999995E-2</v>
      </c>
      <c r="I280" s="13" t="s">
        <v>870</v>
      </c>
      <c r="J280" s="16" t="s">
        <v>870</v>
      </c>
      <c r="K280" s="13">
        <v>2016</v>
      </c>
      <c r="L280" s="64">
        <v>-13.689999999999998</v>
      </c>
      <c r="M280" s="68">
        <v>-12.969999999999999</v>
      </c>
      <c r="N280" s="14"/>
      <c r="O280" s="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s="40" customFormat="1" x14ac:dyDescent="0.2">
      <c r="A281" s="46" t="s">
        <v>489</v>
      </c>
      <c r="B281" s="47" t="s">
        <v>490</v>
      </c>
      <c r="C281" s="47" t="s">
        <v>492</v>
      </c>
      <c r="D281" s="47" t="s">
        <v>493</v>
      </c>
      <c r="E281" s="26">
        <v>13736</v>
      </c>
      <c r="F281" s="156">
        <v>76736</v>
      </c>
      <c r="G281" s="2">
        <f t="shared" si="9"/>
        <v>63000</v>
      </c>
      <c r="H281" s="44">
        <f t="shared" si="8"/>
        <v>4.5865</v>
      </c>
      <c r="I281" s="13" t="s">
        <v>870</v>
      </c>
      <c r="J281" s="16" t="s">
        <v>870</v>
      </c>
      <c r="K281" s="13" t="s">
        <v>915</v>
      </c>
      <c r="L281" s="64" t="s">
        <v>915</v>
      </c>
      <c r="M281" s="68" t="s">
        <v>915</v>
      </c>
      <c r="N281" s="14"/>
      <c r="O281" s="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s="40" customFormat="1" x14ac:dyDescent="0.2">
      <c r="A282" s="46" t="s">
        <v>489</v>
      </c>
      <c r="B282" s="47" t="s">
        <v>490</v>
      </c>
      <c r="C282" s="47" t="s">
        <v>26</v>
      </c>
      <c r="D282" s="47" t="s">
        <v>494</v>
      </c>
      <c r="E282" s="26">
        <v>67704</v>
      </c>
      <c r="F282" s="156">
        <v>66053</v>
      </c>
      <c r="G282" s="2">
        <f t="shared" si="9"/>
        <v>-1651</v>
      </c>
      <c r="H282" s="44">
        <f t="shared" si="8"/>
        <v>-2.4400000000000002E-2</v>
      </c>
      <c r="I282" s="13">
        <v>1</v>
      </c>
      <c r="J282" s="16">
        <v>1</v>
      </c>
      <c r="K282" s="13" t="s">
        <v>915</v>
      </c>
      <c r="L282" s="64" t="s">
        <v>915</v>
      </c>
      <c r="M282" s="68" t="s">
        <v>915</v>
      </c>
      <c r="N282" s="14"/>
      <c r="O282" s="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s="40" customFormat="1" x14ac:dyDescent="0.2">
      <c r="A283" s="46" t="s">
        <v>489</v>
      </c>
      <c r="B283" s="47" t="s">
        <v>490</v>
      </c>
      <c r="C283" s="47" t="s">
        <v>57</v>
      </c>
      <c r="D283" s="47" t="s">
        <v>495</v>
      </c>
      <c r="E283" s="26">
        <v>3103498</v>
      </c>
      <c r="F283" s="156">
        <v>3689780</v>
      </c>
      <c r="G283" s="2">
        <f t="shared" si="9"/>
        <v>586282</v>
      </c>
      <c r="H283" s="44">
        <f t="shared" si="8"/>
        <v>0.18890000000000001</v>
      </c>
      <c r="I283" s="13" t="s">
        <v>870</v>
      </c>
      <c r="J283" s="16" t="s">
        <v>870</v>
      </c>
      <c r="K283" s="13" t="s">
        <v>915</v>
      </c>
      <c r="L283" s="64" t="s">
        <v>915</v>
      </c>
      <c r="M283" s="68" t="s">
        <v>915</v>
      </c>
      <c r="N283" s="14"/>
      <c r="O283" s="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s="40" customFormat="1" x14ac:dyDescent="0.2">
      <c r="A284" s="46" t="s">
        <v>489</v>
      </c>
      <c r="B284" s="47" t="s">
        <v>490</v>
      </c>
      <c r="C284" s="47" t="s">
        <v>168</v>
      </c>
      <c r="D284" s="47" t="s">
        <v>496</v>
      </c>
      <c r="E284" s="26">
        <v>3111963</v>
      </c>
      <c r="F284" s="156">
        <v>3657430</v>
      </c>
      <c r="G284" s="2">
        <f t="shared" si="9"/>
        <v>545467</v>
      </c>
      <c r="H284" s="44">
        <f t="shared" si="8"/>
        <v>0.17530000000000001</v>
      </c>
      <c r="I284" s="13" t="s">
        <v>870</v>
      </c>
      <c r="J284" s="16" t="s">
        <v>870</v>
      </c>
      <c r="K284" s="13" t="s">
        <v>915</v>
      </c>
      <c r="L284" s="64" t="s">
        <v>915</v>
      </c>
      <c r="M284" s="68" t="s">
        <v>915</v>
      </c>
      <c r="N284" s="14"/>
      <c r="O284" s="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s="40" customFormat="1" x14ac:dyDescent="0.2">
      <c r="A285" s="46" t="s">
        <v>489</v>
      </c>
      <c r="B285" s="47" t="s">
        <v>490</v>
      </c>
      <c r="C285" s="47" t="s">
        <v>233</v>
      </c>
      <c r="D285" s="47" t="s">
        <v>497</v>
      </c>
      <c r="E285" s="26">
        <v>5468172</v>
      </c>
      <c r="F285" s="156">
        <v>6402645</v>
      </c>
      <c r="G285" s="2">
        <f t="shared" si="9"/>
        <v>934473</v>
      </c>
      <c r="H285" s="44">
        <f t="shared" si="8"/>
        <v>0.1709</v>
      </c>
      <c r="I285" s="13" t="s">
        <v>870</v>
      </c>
      <c r="J285" s="16" t="s">
        <v>870</v>
      </c>
      <c r="K285" s="13">
        <v>2016</v>
      </c>
      <c r="L285" s="64">
        <v>-13.079999999999927</v>
      </c>
      <c r="M285" s="68">
        <v>-25.830000000000155</v>
      </c>
      <c r="N285" s="14"/>
      <c r="O285" s="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s="40" customFormat="1" x14ac:dyDescent="0.2">
      <c r="A286" s="46" t="s">
        <v>489</v>
      </c>
      <c r="B286" s="47" t="s">
        <v>490</v>
      </c>
      <c r="C286" s="47" t="s">
        <v>141</v>
      </c>
      <c r="D286" s="47" t="s">
        <v>498</v>
      </c>
      <c r="E286" s="26">
        <v>1167607</v>
      </c>
      <c r="F286" s="156">
        <v>1477434</v>
      </c>
      <c r="G286" s="2">
        <f t="shared" si="9"/>
        <v>309827</v>
      </c>
      <c r="H286" s="44">
        <f t="shared" si="8"/>
        <v>0.26540000000000002</v>
      </c>
      <c r="I286" s="13">
        <v>1</v>
      </c>
      <c r="J286" s="16" t="s">
        <v>870</v>
      </c>
      <c r="K286" s="13" t="s">
        <v>915</v>
      </c>
      <c r="L286" s="64" t="s">
        <v>915</v>
      </c>
      <c r="M286" s="68" t="s">
        <v>915</v>
      </c>
      <c r="N286" s="14"/>
      <c r="O286" s="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s="40" customFormat="1" x14ac:dyDescent="0.2">
      <c r="A287" s="46" t="s">
        <v>499</v>
      </c>
      <c r="B287" s="47" t="s">
        <v>500</v>
      </c>
      <c r="C287" s="47" t="s">
        <v>26</v>
      </c>
      <c r="D287" s="47" t="s">
        <v>501</v>
      </c>
      <c r="E287" s="26">
        <v>4809096</v>
      </c>
      <c r="F287" s="156">
        <v>5871789</v>
      </c>
      <c r="G287" s="2">
        <f t="shared" si="9"/>
        <v>1062693</v>
      </c>
      <c r="H287" s="44">
        <f t="shared" si="8"/>
        <v>0.221</v>
      </c>
      <c r="I287" s="13" t="s">
        <v>870</v>
      </c>
      <c r="J287" s="16" t="s">
        <v>870</v>
      </c>
      <c r="K287" s="13" t="s">
        <v>915</v>
      </c>
      <c r="L287" s="64" t="s">
        <v>915</v>
      </c>
      <c r="M287" s="68" t="s">
        <v>915</v>
      </c>
      <c r="N287" s="14"/>
      <c r="O287" s="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s="40" customFormat="1" x14ac:dyDescent="0.2">
      <c r="A288" s="46" t="s">
        <v>499</v>
      </c>
      <c r="B288" s="47" t="s">
        <v>500</v>
      </c>
      <c r="C288" s="47" t="s">
        <v>57</v>
      </c>
      <c r="D288" s="47" t="s">
        <v>502</v>
      </c>
      <c r="E288" s="26">
        <v>2021162</v>
      </c>
      <c r="F288" s="156">
        <v>2402165</v>
      </c>
      <c r="G288" s="2">
        <f t="shared" si="9"/>
        <v>381003</v>
      </c>
      <c r="H288" s="44">
        <f t="shared" si="8"/>
        <v>0.1885</v>
      </c>
      <c r="I288" s="13" t="s">
        <v>870</v>
      </c>
      <c r="J288" s="16" t="s">
        <v>870</v>
      </c>
      <c r="K288" s="13" t="s">
        <v>915</v>
      </c>
      <c r="L288" s="64" t="s">
        <v>915</v>
      </c>
      <c r="M288" s="68" t="s">
        <v>915</v>
      </c>
      <c r="N288" s="14"/>
      <c r="O288" s="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s="40" customFormat="1" x14ac:dyDescent="0.2">
      <c r="A289" s="46" t="s">
        <v>499</v>
      </c>
      <c r="B289" s="47" t="s">
        <v>500</v>
      </c>
      <c r="C289" s="47" t="s">
        <v>82</v>
      </c>
      <c r="D289" s="47" t="s">
        <v>503</v>
      </c>
      <c r="E289" s="26">
        <v>2637789</v>
      </c>
      <c r="F289" s="156">
        <v>3139393</v>
      </c>
      <c r="G289" s="2">
        <f t="shared" si="9"/>
        <v>501604</v>
      </c>
      <c r="H289" s="44">
        <f t="shared" si="8"/>
        <v>0.19020000000000001</v>
      </c>
      <c r="I289" s="13" t="s">
        <v>870</v>
      </c>
      <c r="J289" s="16" t="s">
        <v>870</v>
      </c>
      <c r="K289" s="13" t="s">
        <v>915</v>
      </c>
      <c r="L289" s="64" t="s">
        <v>915</v>
      </c>
      <c r="M289" s="68" t="s">
        <v>915</v>
      </c>
      <c r="N289" s="14"/>
      <c r="O289" s="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s="40" customFormat="1" x14ac:dyDescent="0.2">
      <c r="A290" s="46" t="s">
        <v>499</v>
      </c>
      <c r="B290" s="47" t="s">
        <v>500</v>
      </c>
      <c r="C290" s="47" t="s">
        <v>185</v>
      </c>
      <c r="D290" s="47" t="s">
        <v>504</v>
      </c>
      <c r="E290" s="26">
        <v>1553300</v>
      </c>
      <c r="F290" s="156">
        <v>1859552</v>
      </c>
      <c r="G290" s="2">
        <f t="shared" si="9"/>
        <v>306252</v>
      </c>
      <c r="H290" s="44">
        <f t="shared" si="8"/>
        <v>0.19719999999999999</v>
      </c>
      <c r="I290" s="13" t="s">
        <v>870</v>
      </c>
      <c r="J290" s="16" t="s">
        <v>870</v>
      </c>
      <c r="K290" s="13" t="s">
        <v>915</v>
      </c>
      <c r="L290" s="64" t="s">
        <v>915</v>
      </c>
      <c r="M290" s="68" t="s">
        <v>915</v>
      </c>
      <c r="N290" s="14"/>
      <c r="O290" s="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s="40" customFormat="1" x14ac:dyDescent="0.2">
      <c r="A291" s="46" t="s">
        <v>499</v>
      </c>
      <c r="B291" s="47" t="s">
        <v>500</v>
      </c>
      <c r="C291" s="47" t="s">
        <v>39</v>
      </c>
      <c r="D291" s="47" t="s">
        <v>505</v>
      </c>
      <c r="E291" s="26">
        <v>4431105</v>
      </c>
      <c r="F291" s="156">
        <v>5277294</v>
      </c>
      <c r="G291" s="2">
        <f t="shared" si="9"/>
        <v>846189</v>
      </c>
      <c r="H291" s="44">
        <f t="shared" si="8"/>
        <v>0.191</v>
      </c>
      <c r="I291" s="13" t="s">
        <v>870</v>
      </c>
      <c r="J291" s="16" t="s">
        <v>870</v>
      </c>
      <c r="K291" s="13" t="s">
        <v>915</v>
      </c>
      <c r="L291" s="64" t="s">
        <v>915</v>
      </c>
      <c r="M291" s="68" t="s">
        <v>915</v>
      </c>
      <c r="N291" s="14"/>
      <c r="O291" s="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s="40" customFormat="1" x14ac:dyDescent="0.2">
      <c r="A292" s="46" t="s">
        <v>499</v>
      </c>
      <c r="B292" s="47" t="s">
        <v>500</v>
      </c>
      <c r="C292" s="47" t="s">
        <v>193</v>
      </c>
      <c r="D292" s="47" t="s">
        <v>506</v>
      </c>
      <c r="E292" s="26">
        <v>5767975</v>
      </c>
      <c r="F292" s="156">
        <v>6798959</v>
      </c>
      <c r="G292" s="2">
        <f t="shared" si="9"/>
        <v>1030984</v>
      </c>
      <c r="H292" s="44">
        <f t="shared" si="8"/>
        <v>0.1787</v>
      </c>
      <c r="I292" s="13" t="s">
        <v>870</v>
      </c>
      <c r="J292" s="16" t="s">
        <v>870</v>
      </c>
      <c r="K292" s="13" t="s">
        <v>915</v>
      </c>
      <c r="L292" s="64" t="s">
        <v>915</v>
      </c>
      <c r="M292" s="68" t="s">
        <v>915</v>
      </c>
      <c r="N292" s="14"/>
      <c r="O292" s="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s="40" customFormat="1" x14ac:dyDescent="0.2">
      <c r="A293" s="46" t="s">
        <v>507</v>
      </c>
      <c r="B293" s="47" t="s">
        <v>508</v>
      </c>
      <c r="C293" s="47" t="s">
        <v>230</v>
      </c>
      <c r="D293" s="47" t="s">
        <v>509</v>
      </c>
      <c r="E293" s="26">
        <v>652201</v>
      </c>
      <c r="F293" s="156">
        <v>781237</v>
      </c>
      <c r="G293" s="2">
        <f t="shared" si="9"/>
        <v>129036</v>
      </c>
      <c r="H293" s="44">
        <f t="shared" si="8"/>
        <v>0.1978</v>
      </c>
      <c r="I293" s="13" t="s">
        <v>870</v>
      </c>
      <c r="J293" s="16" t="s">
        <v>870</v>
      </c>
      <c r="K293" s="13" t="s">
        <v>915</v>
      </c>
      <c r="L293" s="64" t="s">
        <v>915</v>
      </c>
      <c r="M293" s="68" t="s">
        <v>915</v>
      </c>
      <c r="N293" s="14"/>
      <c r="O293" s="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s="40" customFormat="1" x14ac:dyDescent="0.2">
      <c r="A294" s="46" t="s">
        <v>507</v>
      </c>
      <c r="B294" s="47" t="s">
        <v>508</v>
      </c>
      <c r="C294" s="47" t="s">
        <v>510</v>
      </c>
      <c r="D294" s="47" t="s">
        <v>511</v>
      </c>
      <c r="E294" s="26">
        <v>1554645</v>
      </c>
      <c r="F294" s="156">
        <v>1766096</v>
      </c>
      <c r="G294" s="2">
        <f t="shared" si="9"/>
        <v>211451</v>
      </c>
      <c r="H294" s="44">
        <f t="shared" si="8"/>
        <v>0.13600000000000001</v>
      </c>
      <c r="I294" s="13" t="s">
        <v>870</v>
      </c>
      <c r="J294" s="16" t="s">
        <v>870</v>
      </c>
      <c r="K294" s="13" t="s">
        <v>915</v>
      </c>
      <c r="L294" s="64" t="s">
        <v>915</v>
      </c>
      <c r="M294" s="68" t="s">
        <v>915</v>
      </c>
      <c r="N294" s="14"/>
      <c r="O294" s="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s="40" customFormat="1" x14ac:dyDescent="0.2">
      <c r="A295" s="46" t="s">
        <v>507</v>
      </c>
      <c r="B295" s="47" t="s">
        <v>508</v>
      </c>
      <c r="C295" s="47" t="s">
        <v>512</v>
      </c>
      <c r="D295" s="47" t="s">
        <v>513</v>
      </c>
      <c r="E295" s="26">
        <v>326407</v>
      </c>
      <c r="F295" s="156">
        <v>362343</v>
      </c>
      <c r="G295" s="2">
        <f t="shared" si="9"/>
        <v>35936</v>
      </c>
      <c r="H295" s="44">
        <f t="shared" si="8"/>
        <v>0.1101</v>
      </c>
      <c r="I295" s="13" t="s">
        <v>870</v>
      </c>
      <c r="J295" s="16" t="s">
        <v>870</v>
      </c>
      <c r="K295" s="13" t="s">
        <v>915</v>
      </c>
      <c r="L295" s="64" t="s">
        <v>915</v>
      </c>
      <c r="M295" s="68" t="s">
        <v>915</v>
      </c>
      <c r="N295" s="14"/>
      <c r="O295" s="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s="40" customFormat="1" x14ac:dyDescent="0.2">
      <c r="A296" s="46" t="s">
        <v>507</v>
      </c>
      <c r="B296" s="47" t="s">
        <v>508</v>
      </c>
      <c r="C296" s="47" t="s">
        <v>313</v>
      </c>
      <c r="D296" s="47" t="s">
        <v>514</v>
      </c>
      <c r="E296" s="26">
        <v>1177828</v>
      </c>
      <c r="F296" s="156">
        <v>1350910</v>
      </c>
      <c r="G296" s="2">
        <f t="shared" si="9"/>
        <v>173082</v>
      </c>
      <c r="H296" s="44">
        <f t="shared" si="8"/>
        <v>0.14699999999999999</v>
      </c>
      <c r="I296" s="13" t="s">
        <v>870</v>
      </c>
      <c r="J296" s="16" t="s">
        <v>870</v>
      </c>
      <c r="K296" s="13">
        <v>2016</v>
      </c>
      <c r="L296" s="64">
        <v>-6.7699999999999818</v>
      </c>
      <c r="M296" s="68">
        <v>-10.399999999999977</v>
      </c>
      <c r="N296" s="14"/>
      <c r="O296" s="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s="40" customFormat="1" x14ac:dyDescent="0.2">
      <c r="A297" s="46" t="s">
        <v>507</v>
      </c>
      <c r="B297" s="47" t="s">
        <v>508</v>
      </c>
      <c r="C297" s="47" t="s">
        <v>135</v>
      </c>
      <c r="D297" s="47" t="s">
        <v>515</v>
      </c>
      <c r="E297" s="26">
        <v>1218316</v>
      </c>
      <c r="F297" s="156">
        <v>1400387</v>
      </c>
      <c r="G297" s="2">
        <f t="shared" si="9"/>
        <v>182071</v>
      </c>
      <c r="H297" s="44">
        <f t="shared" si="8"/>
        <v>0.14940000000000001</v>
      </c>
      <c r="I297" s="13" t="s">
        <v>870</v>
      </c>
      <c r="J297" s="16" t="s">
        <v>870</v>
      </c>
      <c r="K297" s="13" t="s">
        <v>915</v>
      </c>
      <c r="L297" s="64" t="s">
        <v>915</v>
      </c>
      <c r="M297" s="68" t="s">
        <v>915</v>
      </c>
      <c r="N297" s="14"/>
      <c r="O297" s="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s="40" customFormat="1" x14ac:dyDescent="0.2">
      <c r="A298" s="46" t="s">
        <v>507</v>
      </c>
      <c r="B298" s="47" t="s">
        <v>508</v>
      </c>
      <c r="C298" s="47" t="s">
        <v>82</v>
      </c>
      <c r="D298" s="47" t="s">
        <v>516</v>
      </c>
      <c r="E298" s="26">
        <v>4836507</v>
      </c>
      <c r="F298" s="156">
        <v>5474260</v>
      </c>
      <c r="G298" s="2">
        <f t="shared" si="9"/>
        <v>637753</v>
      </c>
      <c r="H298" s="44">
        <f t="shared" si="8"/>
        <v>0.13189999999999999</v>
      </c>
      <c r="I298" s="13" t="s">
        <v>870</v>
      </c>
      <c r="J298" s="16" t="s">
        <v>870</v>
      </c>
      <c r="K298" s="13">
        <v>2016</v>
      </c>
      <c r="L298" s="64">
        <v>-66.239999999999782</v>
      </c>
      <c r="M298" s="68">
        <v>5.9299999999998363</v>
      </c>
      <c r="N298" s="14"/>
      <c r="O298" s="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s="40" customFormat="1" x14ac:dyDescent="0.2">
      <c r="A299" s="46" t="s">
        <v>507</v>
      </c>
      <c r="B299" s="47" t="s">
        <v>508</v>
      </c>
      <c r="C299" s="47" t="s">
        <v>59</v>
      </c>
      <c r="D299" s="47" t="s">
        <v>517</v>
      </c>
      <c r="E299" s="26">
        <v>2717904</v>
      </c>
      <c r="F299" s="156">
        <v>3018824</v>
      </c>
      <c r="G299" s="2">
        <f t="shared" si="9"/>
        <v>300920</v>
      </c>
      <c r="H299" s="44">
        <f t="shared" si="8"/>
        <v>0.11070000000000001</v>
      </c>
      <c r="I299" s="13" t="s">
        <v>870</v>
      </c>
      <c r="J299" s="16" t="s">
        <v>870</v>
      </c>
      <c r="K299" s="13">
        <v>2016</v>
      </c>
      <c r="L299" s="64">
        <v>-40.579999999999927</v>
      </c>
      <c r="M299" s="68">
        <v>-24.449999999999932</v>
      </c>
      <c r="N299" s="14"/>
      <c r="O299" s="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s="40" customFormat="1" x14ac:dyDescent="0.2">
      <c r="A300" s="46" t="s">
        <v>507</v>
      </c>
      <c r="B300" s="47" t="s">
        <v>508</v>
      </c>
      <c r="C300" s="47" t="s">
        <v>18</v>
      </c>
      <c r="D300" s="47" t="s">
        <v>518</v>
      </c>
      <c r="E300" s="26">
        <v>1634596</v>
      </c>
      <c r="F300" s="156">
        <v>2179917</v>
      </c>
      <c r="G300" s="2">
        <f t="shared" si="9"/>
        <v>545321</v>
      </c>
      <c r="H300" s="44">
        <f t="shared" si="8"/>
        <v>0.33360000000000001</v>
      </c>
      <c r="I300" s="13" t="s">
        <v>870</v>
      </c>
      <c r="J300" s="16" t="s">
        <v>870</v>
      </c>
      <c r="K300" s="13">
        <v>2016</v>
      </c>
      <c r="L300" s="64">
        <v>-6.6099999999999</v>
      </c>
      <c r="M300" s="68">
        <v>-7.1899999999999409</v>
      </c>
      <c r="N300" s="14"/>
      <c r="O300" s="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s="40" customFormat="1" x14ac:dyDescent="0.2">
      <c r="A301" s="46" t="s">
        <v>507</v>
      </c>
      <c r="B301" s="47" t="s">
        <v>508</v>
      </c>
      <c r="C301" s="47" t="s">
        <v>353</v>
      </c>
      <c r="D301" s="47" t="s">
        <v>519</v>
      </c>
      <c r="E301" s="26">
        <v>915720</v>
      </c>
      <c r="F301" s="156">
        <v>1073743</v>
      </c>
      <c r="G301" s="2">
        <f t="shared" si="9"/>
        <v>158023</v>
      </c>
      <c r="H301" s="44">
        <f t="shared" si="8"/>
        <v>0.1726</v>
      </c>
      <c r="I301" s="13" t="s">
        <v>870</v>
      </c>
      <c r="J301" s="16" t="s">
        <v>870</v>
      </c>
      <c r="K301" s="13" t="s">
        <v>915</v>
      </c>
      <c r="L301" s="64" t="s">
        <v>915</v>
      </c>
      <c r="M301" s="68" t="s">
        <v>915</v>
      </c>
      <c r="N301" s="14"/>
      <c r="O301" s="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s="40" customFormat="1" x14ac:dyDescent="0.2">
      <c r="A302" s="46" t="s">
        <v>507</v>
      </c>
      <c r="B302" s="47" t="s">
        <v>508</v>
      </c>
      <c r="C302" s="47" t="s">
        <v>369</v>
      </c>
      <c r="D302" s="47" t="s">
        <v>520</v>
      </c>
      <c r="E302" s="26">
        <v>1600799</v>
      </c>
      <c r="F302" s="156">
        <v>1882056</v>
      </c>
      <c r="G302" s="2">
        <f t="shared" si="9"/>
        <v>281257</v>
      </c>
      <c r="H302" s="44">
        <f t="shared" si="8"/>
        <v>0.1757</v>
      </c>
      <c r="I302" s="13" t="s">
        <v>870</v>
      </c>
      <c r="J302" s="16" t="s">
        <v>870</v>
      </c>
      <c r="K302" s="13" t="s">
        <v>915</v>
      </c>
      <c r="L302" s="64" t="s">
        <v>915</v>
      </c>
      <c r="M302" s="68" t="s">
        <v>915</v>
      </c>
      <c r="N302" s="14"/>
      <c r="O302" s="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s="40" customFormat="1" x14ac:dyDescent="0.2">
      <c r="A303" s="46" t="s">
        <v>507</v>
      </c>
      <c r="B303" s="47" t="s">
        <v>508</v>
      </c>
      <c r="C303" s="47" t="s">
        <v>181</v>
      </c>
      <c r="D303" s="47" t="s">
        <v>521</v>
      </c>
      <c r="E303" s="26">
        <v>1956892</v>
      </c>
      <c r="F303" s="156">
        <v>2255870</v>
      </c>
      <c r="G303" s="2">
        <f t="shared" si="9"/>
        <v>298978</v>
      </c>
      <c r="H303" s="44">
        <f t="shared" si="8"/>
        <v>0.15279999999999999</v>
      </c>
      <c r="I303" s="13" t="s">
        <v>870</v>
      </c>
      <c r="J303" s="16" t="s">
        <v>870</v>
      </c>
      <c r="K303" s="13" t="s">
        <v>915</v>
      </c>
      <c r="L303" s="64" t="s">
        <v>915</v>
      </c>
      <c r="M303" s="68" t="s">
        <v>915</v>
      </c>
      <c r="N303" s="14"/>
      <c r="O303" s="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s="40" customFormat="1" x14ac:dyDescent="0.2">
      <c r="A304" s="46" t="s">
        <v>507</v>
      </c>
      <c r="B304" s="47" t="s">
        <v>508</v>
      </c>
      <c r="C304" s="47" t="s">
        <v>398</v>
      </c>
      <c r="D304" s="47" t="s">
        <v>522</v>
      </c>
      <c r="E304" s="26">
        <v>1328981</v>
      </c>
      <c r="F304" s="156">
        <v>1573913</v>
      </c>
      <c r="G304" s="2">
        <f t="shared" si="9"/>
        <v>244932</v>
      </c>
      <c r="H304" s="44">
        <f t="shared" si="8"/>
        <v>0.18429999999999999</v>
      </c>
      <c r="I304" s="13" t="s">
        <v>870</v>
      </c>
      <c r="J304" s="16" t="s">
        <v>870</v>
      </c>
      <c r="K304" s="13" t="s">
        <v>915</v>
      </c>
      <c r="L304" s="64" t="s">
        <v>915</v>
      </c>
      <c r="M304" s="68" t="s">
        <v>915</v>
      </c>
      <c r="N304" s="14"/>
      <c r="O304" s="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s="40" customFormat="1" x14ac:dyDescent="0.2">
      <c r="A305" s="46" t="s">
        <v>507</v>
      </c>
      <c r="B305" s="47" t="s">
        <v>508</v>
      </c>
      <c r="C305" s="47" t="s">
        <v>147</v>
      </c>
      <c r="D305" s="47" t="s">
        <v>523</v>
      </c>
      <c r="E305" s="26">
        <v>5257951</v>
      </c>
      <c r="F305" s="156">
        <v>6328145</v>
      </c>
      <c r="G305" s="2">
        <f t="shared" si="9"/>
        <v>1070194</v>
      </c>
      <c r="H305" s="44">
        <f t="shared" si="8"/>
        <v>0.20349999999999999</v>
      </c>
      <c r="I305" s="13" t="s">
        <v>870</v>
      </c>
      <c r="J305" s="16" t="s">
        <v>870</v>
      </c>
      <c r="K305" s="13" t="s">
        <v>915</v>
      </c>
      <c r="L305" s="64" t="s">
        <v>915</v>
      </c>
      <c r="M305" s="68" t="s">
        <v>915</v>
      </c>
      <c r="N305" s="14"/>
      <c r="O305" s="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s="40" customFormat="1" x14ac:dyDescent="0.2">
      <c r="A306" s="46" t="s">
        <v>524</v>
      </c>
      <c r="B306" s="47" t="s">
        <v>525</v>
      </c>
      <c r="C306" s="47" t="s">
        <v>176</v>
      </c>
      <c r="D306" s="47" t="s">
        <v>526</v>
      </c>
      <c r="E306" s="26">
        <v>458404</v>
      </c>
      <c r="F306" s="156">
        <v>540496</v>
      </c>
      <c r="G306" s="2">
        <f t="shared" si="9"/>
        <v>82092</v>
      </c>
      <c r="H306" s="44">
        <f t="shared" si="8"/>
        <v>0.17910000000000001</v>
      </c>
      <c r="I306" s="13" t="s">
        <v>870</v>
      </c>
      <c r="J306" s="16" t="s">
        <v>870</v>
      </c>
      <c r="K306" s="13" t="s">
        <v>915</v>
      </c>
      <c r="L306" s="64" t="s">
        <v>915</v>
      </c>
      <c r="M306" s="68" t="s">
        <v>915</v>
      </c>
      <c r="N306" s="14"/>
      <c r="O306" s="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s="40" customFormat="1" x14ac:dyDescent="0.2">
      <c r="A307" s="46" t="s">
        <v>524</v>
      </c>
      <c r="B307" s="47" t="s">
        <v>525</v>
      </c>
      <c r="C307" s="47" t="s">
        <v>190</v>
      </c>
      <c r="D307" s="47" t="s">
        <v>527</v>
      </c>
      <c r="E307" s="26">
        <v>509328</v>
      </c>
      <c r="F307" s="156">
        <v>571649</v>
      </c>
      <c r="G307" s="2">
        <f t="shared" si="9"/>
        <v>62321</v>
      </c>
      <c r="H307" s="44">
        <f t="shared" si="8"/>
        <v>0.12239999999999999</v>
      </c>
      <c r="I307" s="13" t="s">
        <v>870</v>
      </c>
      <c r="J307" s="16" t="s">
        <v>870</v>
      </c>
      <c r="K307" s="13">
        <v>2016</v>
      </c>
      <c r="L307" s="64">
        <v>-5.4599999999999795</v>
      </c>
      <c r="M307" s="68">
        <v>-1.5100000000000051</v>
      </c>
      <c r="N307" s="14"/>
      <c r="O307" s="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s="40" customFormat="1" x14ac:dyDescent="0.2">
      <c r="A308" s="46" t="s">
        <v>524</v>
      </c>
      <c r="B308" s="47" t="s">
        <v>525</v>
      </c>
      <c r="C308" s="47" t="s">
        <v>26</v>
      </c>
      <c r="D308" s="47" t="s">
        <v>528</v>
      </c>
      <c r="E308" s="26">
        <v>3628978</v>
      </c>
      <c r="F308" s="156">
        <v>4406596</v>
      </c>
      <c r="G308" s="2">
        <f t="shared" si="9"/>
        <v>777618</v>
      </c>
      <c r="H308" s="44">
        <f t="shared" si="8"/>
        <v>0.21429999999999999</v>
      </c>
      <c r="I308" s="13" t="s">
        <v>870</v>
      </c>
      <c r="J308" s="16" t="s">
        <v>870</v>
      </c>
      <c r="K308" s="13" t="s">
        <v>915</v>
      </c>
      <c r="L308" s="64" t="s">
        <v>915</v>
      </c>
      <c r="M308" s="68" t="s">
        <v>915</v>
      </c>
      <c r="N308" s="14"/>
      <c r="O308" s="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s="40" customFormat="1" x14ac:dyDescent="0.2">
      <c r="A309" s="46" t="s">
        <v>524</v>
      </c>
      <c r="B309" s="47" t="s">
        <v>525</v>
      </c>
      <c r="C309" s="47" t="s">
        <v>41</v>
      </c>
      <c r="D309" s="47" t="s">
        <v>529</v>
      </c>
      <c r="E309" s="26">
        <v>4499435</v>
      </c>
      <c r="F309" s="156">
        <v>5084270</v>
      </c>
      <c r="G309" s="2">
        <f t="shared" si="9"/>
        <v>584835</v>
      </c>
      <c r="H309" s="44">
        <f t="shared" si="8"/>
        <v>0.13</v>
      </c>
      <c r="I309" s="13" t="s">
        <v>870</v>
      </c>
      <c r="J309" s="16" t="s">
        <v>870</v>
      </c>
      <c r="K309" s="13">
        <v>2016</v>
      </c>
      <c r="L309" s="64">
        <v>-125.99000000000024</v>
      </c>
      <c r="M309" s="68">
        <v>-51.370000000000118</v>
      </c>
      <c r="N309" s="14"/>
      <c r="O309" s="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s="40" customFormat="1" x14ac:dyDescent="0.2">
      <c r="A310" s="46" t="s">
        <v>524</v>
      </c>
      <c r="B310" s="47" t="s">
        <v>525</v>
      </c>
      <c r="C310" s="47" t="s">
        <v>123</v>
      </c>
      <c r="D310" s="47" t="s">
        <v>530</v>
      </c>
      <c r="E310" s="26">
        <v>908532</v>
      </c>
      <c r="F310" s="156">
        <v>1023374</v>
      </c>
      <c r="G310" s="2">
        <f t="shared" si="9"/>
        <v>114842</v>
      </c>
      <c r="H310" s="44">
        <f t="shared" si="8"/>
        <v>0.12640000000000001</v>
      </c>
      <c r="I310" s="13" t="s">
        <v>870</v>
      </c>
      <c r="J310" s="16" t="s">
        <v>870</v>
      </c>
      <c r="K310" s="13">
        <v>2016</v>
      </c>
      <c r="L310" s="64">
        <v>-17.789999999999964</v>
      </c>
      <c r="M310" s="68">
        <v>-9.6200000000000045</v>
      </c>
      <c r="N310" s="14"/>
      <c r="O310" s="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s="40" customFormat="1" x14ac:dyDescent="0.2">
      <c r="A311" s="46" t="s">
        <v>524</v>
      </c>
      <c r="B311" s="47" t="s">
        <v>525</v>
      </c>
      <c r="C311" s="47" t="s">
        <v>101</v>
      </c>
      <c r="D311" s="47" t="s">
        <v>531</v>
      </c>
      <c r="E311" s="26">
        <v>403136</v>
      </c>
      <c r="F311" s="156">
        <v>361838</v>
      </c>
      <c r="G311" s="2">
        <f t="shared" si="9"/>
        <v>-41298</v>
      </c>
      <c r="H311" s="44">
        <f t="shared" si="8"/>
        <v>-0.1024</v>
      </c>
      <c r="I311" s="13" t="s">
        <v>870</v>
      </c>
      <c r="J311" s="16" t="s">
        <v>870</v>
      </c>
      <c r="K311" s="13">
        <v>2016</v>
      </c>
      <c r="L311" s="64">
        <v>-40.230000000000018</v>
      </c>
      <c r="M311" s="68">
        <v>-17.820000000000007</v>
      </c>
      <c r="N311" s="14"/>
      <c r="O311" s="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s="40" customFormat="1" x14ac:dyDescent="0.2">
      <c r="A312" s="46" t="s">
        <v>532</v>
      </c>
      <c r="B312" s="47" t="s">
        <v>533</v>
      </c>
      <c r="C312" s="47" t="s">
        <v>26</v>
      </c>
      <c r="D312" s="47" t="s">
        <v>534</v>
      </c>
      <c r="E312" s="26">
        <v>5045908</v>
      </c>
      <c r="F312" s="156">
        <v>5800386</v>
      </c>
      <c r="G312" s="2">
        <f t="shared" si="9"/>
        <v>754478</v>
      </c>
      <c r="H312" s="44">
        <f t="shared" si="8"/>
        <v>0.14949999999999999</v>
      </c>
      <c r="I312" s="13" t="s">
        <v>870</v>
      </c>
      <c r="J312" s="16" t="s">
        <v>870</v>
      </c>
      <c r="K312" s="13">
        <v>2016</v>
      </c>
      <c r="L312" s="64">
        <v>-35.900000000000091</v>
      </c>
      <c r="M312" s="68">
        <v>-37.6099999999999</v>
      </c>
      <c r="N312" s="14"/>
      <c r="O312" s="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s="40" customFormat="1" x14ac:dyDescent="0.2">
      <c r="A313" s="46" t="s">
        <v>532</v>
      </c>
      <c r="B313" s="47" t="s">
        <v>533</v>
      </c>
      <c r="C313" s="47" t="s">
        <v>185</v>
      </c>
      <c r="D313" s="47" t="s">
        <v>535</v>
      </c>
      <c r="E313" s="26">
        <v>1582743</v>
      </c>
      <c r="F313" s="156">
        <v>2154241</v>
      </c>
      <c r="G313" s="2">
        <f t="shared" si="9"/>
        <v>571498</v>
      </c>
      <c r="H313" s="44">
        <f t="shared" si="8"/>
        <v>0.36109999999999998</v>
      </c>
      <c r="I313" s="13" t="s">
        <v>870</v>
      </c>
      <c r="J313" s="16" t="s">
        <v>870</v>
      </c>
      <c r="K313" s="13" t="s">
        <v>915</v>
      </c>
      <c r="L313" s="64" t="s">
        <v>915</v>
      </c>
      <c r="M313" s="68" t="s">
        <v>915</v>
      </c>
      <c r="N313" s="14"/>
      <c r="O313" s="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s="40" customFormat="1" x14ac:dyDescent="0.2">
      <c r="A314" s="46" t="s">
        <v>536</v>
      </c>
      <c r="B314" s="47" t="s">
        <v>537</v>
      </c>
      <c r="C314" s="47" t="s">
        <v>510</v>
      </c>
      <c r="D314" s="47" t="s">
        <v>538</v>
      </c>
      <c r="E314" s="26">
        <v>404264</v>
      </c>
      <c r="F314" s="156">
        <v>494173</v>
      </c>
      <c r="G314" s="2">
        <f t="shared" si="9"/>
        <v>89909</v>
      </c>
      <c r="H314" s="44">
        <f t="shared" si="8"/>
        <v>0.22239999999999999</v>
      </c>
      <c r="I314" s="13" t="s">
        <v>870</v>
      </c>
      <c r="J314" s="16" t="s">
        <v>870</v>
      </c>
      <c r="K314" s="13">
        <v>2016</v>
      </c>
      <c r="L314" s="64">
        <v>2.6499999999999773</v>
      </c>
      <c r="M314" s="68">
        <v>-1.1800000000000068</v>
      </c>
      <c r="N314" s="14"/>
      <c r="O314" s="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s="40" customFormat="1" x14ac:dyDescent="0.2">
      <c r="A315" s="46" t="s">
        <v>536</v>
      </c>
      <c r="B315" s="47" t="s">
        <v>537</v>
      </c>
      <c r="C315" s="47" t="s">
        <v>57</v>
      </c>
      <c r="D315" s="47" t="s">
        <v>539</v>
      </c>
      <c r="E315" s="26">
        <v>2839263</v>
      </c>
      <c r="F315" s="156">
        <v>3381485</v>
      </c>
      <c r="G315" s="2">
        <f t="shared" si="9"/>
        <v>542222</v>
      </c>
      <c r="H315" s="44">
        <f t="shared" si="8"/>
        <v>0.191</v>
      </c>
      <c r="I315" s="13" t="s">
        <v>870</v>
      </c>
      <c r="J315" s="16" t="s">
        <v>870</v>
      </c>
      <c r="K315" s="13" t="s">
        <v>915</v>
      </c>
      <c r="L315" s="64" t="s">
        <v>915</v>
      </c>
      <c r="M315" s="68" t="s">
        <v>915</v>
      </c>
      <c r="N315" s="14"/>
      <c r="O315" s="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s="40" customFormat="1" x14ac:dyDescent="0.2">
      <c r="A316" s="46" t="s">
        <v>536</v>
      </c>
      <c r="B316" s="47" t="s">
        <v>537</v>
      </c>
      <c r="C316" s="47" t="s">
        <v>79</v>
      </c>
      <c r="D316" s="47" t="s">
        <v>540</v>
      </c>
      <c r="E316" s="26">
        <v>3372070</v>
      </c>
      <c r="F316" s="156">
        <v>4504231</v>
      </c>
      <c r="G316" s="2">
        <f t="shared" si="9"/>
        <v>1132161</v>
      </c>
      <c r="H316" s="44">
        <f t="shared" si="8"/>
        <v>0.3357</v>
      </c>
      <c r="I316" s="13" t="s">
        <v>870</v>
      </c>
      <c r="J316" s="16" t="s">
        <v>870</v>
      </c>
      <c r="K316" s="13" t="s">
        <v>915</v>
      </c>
      <c r="L316" s="64" t="s">
        <v>915</v>
      </c>
      <c r="M316" s="68" t="s">
        <v>915</v>
      </c>
      <c r="N316" s="14"/>
      <c r="O316" s="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s="40" customFormat="1" x14ac:dyDescent="0.2">
      <c r="A317" s="46" t="s">
        <v>536</v>
      </c>
      <c r="B317" s="47" t="s">
        <v>537</v>
      </c>
      <c r="C317" s="47" t="s">
        <v>59</v>
      </c>
      <c r="D317" s="47" t="s">
        <v>541</v>
      </c>
      <c r="E317" s="26">
        <v>1006610</v>
      </c>
      <c r="F317" s="156">
        <v>1188241</v>
      </c>
      <c r="G317" s="2">
        <f t="shared" si="9"/>
        <v>181631</v>
      </c>
      <c r="H317" s="44">
        <f t="shared" si="8"/>
        <v>0.1804</v>
      </c>
      <c r="I317" s="13" t="s">
        <v>870</v>
      </c>
      <c r="J317" s="16" t="s">
        <v>870</v>
      </c>
      <c r="K317" s="13">
        <v>2016</v>
      </c>
      <c r="L317" s="64">
        <v>-5.3899999999999864</v>
      </c>
      <c r="M317" s="68">
        <v>3.2800000000000296</v>
      </c>
      <c r="N317" s="14"/>
      <c r="O317" s="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s="40" customFormat="1" x14ac:dyDescent="0.2">
      <c r="A318" s="46" t="s">
        <v>536</v>
      </c>
      <c r="B318" s="47" t="s">
        <v>537</v>
      </c>
      <c r="C318" s="47" t="s">
        <v>215</v>
      </c>
      <c r="D318" s="47" t="s">
        <v>542</v>
      </c>
      <c r="E318" s="26">
        <v>3056579</v>
      </c>
      <c r="F318" s="156">
        <v>3541306</v>
      </c>
      <c r="G318" s="2">
        <f t="shared" si="9"/>
        <v>484727</v>
      </c>
      <c r="H318" s="44">
        <f t="shared" si="8"/>
        <v>0.15859999999999999</v>
      </c>
      <c r="I318" s="13" t="s">
        <v>870</v>
      </c>
      <c r="J318" s="16" t="s">
        <v>870</v>
      </c>
      <c r="K318" s="13" t="s">
        <v>915</v>
      </c>
      <c r="L318" s="64" t="s">
        <v>915</v>
      </c>
      <c r="M318" s="68" t="s">
        <v>915</v>
      </c>
      <c r="N318" s="14"/>
      <c r="O318" s="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s="40" customFormat="1" x14ac:dyDescent="0.2">
      <c r="A319" s="46" t="s">
        <v>536</v>
      </c>
      <c r="B319" s="47" t="s">
        <v>537</v>
      </c>
      <c r="C319" s="47" t="s">
        <v>95</v>
      </c>
      <c r="D319" s="47" t="s">
        <v>543</v>
      </c>
      <c r="E319" s="26">
        <v>16199758</v>
      </c>
      <c r="F319" s="156">
        <v>20051915</v>
      </c>
      <c r="G319" s="2">
        <f t="shared" si="9"/>
        <v>3852157</v>
      </c>
      <c r="H319" s="44">
        <f t="shared" si="8"/>
        <v>0.23780000000000001</v>
      </c>
      <c r="I319" s="13" t="s">
        <v>870</v>
      </c>
      <c r="J319" s="16" t="s">
        <v>870</v>
      </c>
      <c r="K319" s="13" t="s">
        <v>915</v>
      </c>
      <c r="L319" s="64" t="s">
        <v>915</v>
      </c>
      <c r="M319" s="68" t="s">
        <v>915</v>
      </c>
      <c r="N319" s="14"/>
      <c r="O319" s="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s="40" customFormat="1" x14ac:dyDescent="0.2">
      <c r="A320" s="46" t="s">
        <v>536</v>
      </c>
      <c r="B320" s="47" t="s">
        <v>537</v>
      </c>
      <c r="C320" s="47" t="s">
        <v>193</v>
      </c>
      <c r="D320" s="47" t="s">
        <v>544</v>
      </c>
      <c r="E320" s="26">
        <v>5913541</v>
      </c>
      <c r="F320" s="156">
        <v>6781705</v>
      </c>
      <c r="G320" s="2">
        <f t="shared" si="9"/>
        <v>868164</v>
      </c>
      <c r="H320" s="44">
        <f t="shared" si="8"/>
        <v>0.14680000000000001</v>
      </c>
      <c r="I320" s="13" t="s">
        <v>870</v>
      </c>
      <c r="J320" s="16" t="s">
        <v>870</v>
      </c>
      <c r="K320" s="13">
        <v>2016</v>
      </c>
      <c r="L320" s="64">
        <v>-73.960000000000036</v>
      </c>
      <c r="M320" s="68">
        <v>-23.889999999999873</v>
      </c>
      <c r="N320" s="14"/>
      <c r="O320" s="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s="40" customFormat="1" x14ac:dyDescent="0.2">
      <c r="A321" s="46" t="s">
        <v>536</v>
      </c>
      <c r="B321" s="47" t="s">
        <v>537</v>
      </c>
      <c r="C321" s="47" t="s">
        <v>28</v>
      </c>
      <c r="D321" s="47" t="s">
        <v>545</v>
      </c>
      <c r="E321" s="26">
        <v>719426</v>
      </c>
      <c r="F321" s="156">
        <v>789744</v>
      </c>
      <c r="G321" s="2">
        <f t="shared" si="9"/>
        <v>70318</v>
      </c>
      <c r="H321" s="44">
        <f t="shared" si="8"/>
        <v>9.7699999999999995E-2</v>
      </c>
      <c r="I321" s="13" t="s">
        <v>870</v>
      </c>
      <c r="J321" s="16" t="s">
        <v>870</v>
      </c>
      <c r="K321" s="13">
        <v>2016</v>
      </c>
      <c r="L321" s="64">
        <v>-19.949999999999989</v>
      </c>
      <c r="M321" s="68">
        <v>-4.9500000000000171</v>
      </c>
      <c r="N321" s="14"/>
      <c r="O321" s="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s="40" customFormat="1" x14ac:dyDescent="0.2">
      <c r="A322" s="46" t="s">
        <v>536</v>
      </c>
      <c r="B322" s="47" t="s">
        <v>537</v>
      </c>
      <c r="C322" s="47" t="s">
        <v>147</v>
      </c>
      <c r="D322" s="47" t="s">
        <v>546</v>
      </c>
      <c r="E322" s="26">
        <v>2992945</v>
      </c>
      <c r="F322" s="156">
        <v>3427123</v>
      </c>
      <c r="G322" s="2">
        <f t="shared" si="9"/>
        <v>434178</v>
      </c>
      <c r="H322" s="44">
        <f t="shared" si="8"/>
        <v>0.14510000000000001</v>
      </c>
      <c r="I322" s="13" t="s">
        <v>870</v>
      </c>
      <c r="J322" s="16" t="s">
        <v>870</v>
      </c>
      <c r="K322" s="13" t="s">
        <v>915</v>
      </c>
      <c r="L322" s="64" t="s">
        <v>915</v>
      </c>
      <c r="M322" s="68" t="s">
        <v>915</v>
      </c>
      <c r="N322" s="14"/>
      <c r="O322" s="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s="40" customFormat="1" x14ac:dyDescent="0.2">
      <c r="A323" s="46" t="s">
        <v>536</v>
      </c>
      <c r="B323" s="47" t="s">
        <v>537</v>
      </c>
      <c r="C323" s="47" t="s">
        <v>547</v>
      </c>
      <c r="D323" s="47" t="s">
        <v>548</v>
      </c>
      <c r="E323" s="26">
        <v>1867811</v>
      </c>
      <c r="F323" s="156">
        <v>2184745</v>
      </c>
      <c r="G323" s="2">
        <f t="shared" si="9"/>
        <v>316934</v>
      </c>
      <c r="H323" s="44">
        <f t="shared" si="8"/>
        <v>0.16969999999999999</v>
      </c>
      <c r="I323" s="13" t="s">
        <v>870</v>
      </c>
      <c r="J323" s="16" t="s">
        <v>870</v>
      </c>
      <c r="K323" s="13" t="s">
        <v>915</v>
      </c>
      <c r="L323" s="64" t="s">
        <v>915</v>
      </c>
      <c r="M323" s="68" t="s">
        <v>915</v>
      </c>
      <c r="N323" s="14"/>
      <c r="O323" s="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s="40" customFormat="1" x14ac:dyDescent="0.2">
      <c r="A324" s="46" t="s">
        <v>549</v>
      </c>
      <c r="B324" s="47" t="s">
        <v>550</v>
      </c>
      <c r="C324" s="47" t="s">
        <v>26</v>
      </c>
      <c r="D324" s="47" t="s">
        <v>551</v>
      </c>
      <c r="E324" s="26">
        <v>1995245</v>
      </c>
      <c r="F324" s="156">
        <v>2399454</v>
      </c>
      <c r="G324" s="2">
        <f t="shared" si="9"/>
        <v>404209</v>
      </c>
      <c r="H324" s="44">
        <f t="shared" si="8"/>
        <v>0.2026</v>
      </c>
      <c r="I324" s="13" t="s">
        <v>870</v>
      </c>
      <c r="J324" s="16" t="s">
        <v>870</v>
      </c>
      <c r="K324" s="13">
        <v>2016</v>
      </c>
      <c r="L324" s="64">
        <v>-68.050000000000182</v>
      </c>
      <c r="M324" s="68">
        <v>-32.430000000000064</v>
      </c>
      <c r="N324" s="14"/>
      <c r="O324" s="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s="40" customFormat="1" x14ac:dyDescent="0.2">
      <c r="A325" s="46" t="s">
        <v>549</v>
      </c>
      <c r="B325" s="47" t="s">
        <v>550</v>
      </c>
      <c r="C325" s="47" t="s">
        <v>57</v>
      </c>
      <c r="D325" s="47" t="s">
        <v>552</v>
      </c>
      <c r="E325" s="26">
        <v>10586</v>
      </c>
      <c r="F325" s="156">
        <v>18569</v>
      </c>
      <c r="G325" s="2">
        <f t="shared" si="9"/>
        <v>7983</v>
      </c>
      <c r="H325" s="44">
        <f t="shared" si="8"/>
        <v>0.75409999999999999</v>
      </c>
      <c r="I325" s="13">
        <v>1</v>
      </c>
      <c r="J325" s="16" t="s">
        <v>870</v>
      </c>
      <c r="K325" s="13">
        <v>2016</v>
      </c>
      <c r="L325" s="64">
        <v>-17.069999999999993</v>
      </c>
      <c r="M325" s="68">
        <v>-5.789999999999992</v>
      </c>
      <c r="N325" s="14"/>
      <c r="O325" s="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s="40" customFormat="1" x14ac:dyDescent="0.2">
      <c r="A326" s="46" t="s">
        <v>549</v>
      </c>
      <c r="B326" s="47" t="s">
        <v>550</v>
      </c>
      <c r="C326" s="47" t="s">
        <v>16</v>
      </c>
      <c r="D326" s="47" t="s">
        <v>553</v>
      </c>
      <c r="E326" s="26">
        <v>39643</v>
      </c>
      <c r="F326" s="156">
        <v>38108</v>
      </c>
      <c r="G326" s="2">
        <f t="shared" si="9"/>
        <v>-1535</v>
      </c>
      <c r="H326" s="44">
        <f t="shared" si="8"/>
        <v>-3.8699999999999998E-2</v>
      </c>
      <c r="I326" s="13">
        <v>1</v>
      </c>
      <c r="J326" s="16">
        <v>1</v>
      </c>
      <c r="K326" s="13">
        <v>2016</v>
      </c>
      <c r="L326" s="64">
        <v>-25.980000000000018</v>
      </c>
      <c r="M326" s="68">
        <v>-17.180000000000007</v>
      </c>
      <c r="N326" s="14"/>
      <c r="O326" s="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s="40" customFormat="1" x14ac:dyDescent="0.2">
      <c r="A327" s="46" t="s">
        <v>549</v>
      </c>
      <c r="B327" s="47" t="s">
        <v>550</v>
      </c>
      <c r="C327" s="47" t="s">
        <v>59</v>
      </c>
      <c r="D327" s="47" t="s">
        <v>554</v>
      </c>
      <c r="E327" s="26">
        <v>1072815</v>
      </c>
      <c r="F327" s="156">
        <v>1381372</v>
      </c>
      <c r="G327" s="2">
        <f t="shared" si="9"/>
        <v>308557</v>
      </c>
      <c r="H327" s="44">
        <f t="shared" si="8"/>
        <v>0.28760000000000002</v>
      </c>
      <c r="I327" s="13" t="s">
        <v>870</v>
      </c>
      <c r="J327" s="16" t="s">
        <v>870</v>
      </c>
      <c r="K327" s="13" t="s">
        <v>915</v>
      </c>
      <c r="L327" s="64" t="s">
        <v>915</v>
      </c>
      <c r="M327" s="68" t="s">
        <v>915</v>
      </c>
      <c r="N327" s="14"/>
      <c r="O327" s="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s="40" customFormat="1" x14ac:dyDescent="0.2">
      <c r="A328" s="46" t="s">
        <v>555</v>
      </c>
      <c r="B328" s="47" t="s">
        <v>556</v>
      </c>
      <c r="C328" s="47" t="s">
        <v>79</v>
      </c>
      <c r="D328" s="47" t="s">
        <v>557</v>
      </c>
      <c r="E328" s="26">
        <v>2361887</v>
      </c>
      <c r="F328" s="156">
        <v>2809129</v>
      </c>
      <c r="G328" s="2">
        <f t="shared" si="9"/>
        <v>447242</v>
      </c>
      <c r="H328" s="44">
        <f t="shared" si="8"/>
        <v>0.18940000000000001</v>
      </c>
      <c r="I328" s="13" t="s">
        <v>870</v>
      </c>
      <c r="J328" s="16" t="s">
        <v>870</v>
      </c>
      <c r="K328" s="13" t="s">
        <v>915</v>
      </c>
      <c r="L328" s="64" t="s">
        <v>915</v>
      </c>
      <c r="M328" s="68" t="s">
        <v>915</v>
      </c>
      <c r="N328" s="14"/>
      <c r="O328" s="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s="40" customFormat="1" x14ac:dyDescent="0.2">
      <c r="A329" s="46" t="s">
        <v>555</v>
      </c>
      <c r="B329" s="47" t="s">
        <v>556</v>
      </c>
      <c r="C329" s="47" t="s">
        <v>84</v>
      </c>
      <c r="D329" s="47" t="s">
        <v>558</v>
      </c>
      <c r="E329" s="26">
        <v>2933580</v>
      </c>
      <c r="F329" s="156">
        <v>3264234</v>
      </c>
      <c r="G329" s="2">
        <f t="shared" si="9"/>
        <v>330654</v>
      </c>
      <c r="H329" s="44">
        <f t="shared" ref="H329:H392" si="10">ROUND(G329/E329,4)</f>
        <v>0.11269999999999999</v>
      </c>
      <c r="I329" s="13" t="s">
        <v>870</v>
      </c>
      <c r="J329" s="16" t="s">
        <v>870</v>
      </c>
      <c r="K329" s="13">
        <v>2016</v>
      </c>
      <c r="L329" s="64">
        <v>-83.480000000000018</v>
      </c>
      <c r="M329" s="68">
        <v>-54.950000000000045</v>
      </c>
      <c r="N329" s="14"/>
      <c r="O329" s="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s="40" customFormat="1" x14ac:dyDescent="0.2">
      <c r="A330" s="46" t="s">
        <v>555</v>
      </c>
      <c r="B330" s="47" t="s">
        <v>556</v>
      </c>
      <c r="C330" s="47" t="s">
        <v>63</v>
      </c>
      <c r="D330" s="47" t="s">
        <v>559</v>
      </c>
      <c r="E330" s="26">
        <v>863604</v>
      </c>
      <c r="F330" s="156">
        <v>920175</v>
      </c>
      <c r="G330" s="2">
        <f t="shared" ref="G330:G393" si="11">SUM(F330-E330)</f>
        <v>56571</v>
      </c>
      <c r="H330" s="44">
        <f t="shared" si="10"/>
        <v>6.5500000000000003E-2</v>
      </c>
      <c r="I330" s="13" t="s">
        <v>870</v>
      </c>
      <c r="J330" s="16" t="s">
        <v>870</v>
      </c>
      <c r="K330" s="13">
        <v>2016</v>
      </c>
      <c r="L330" s="64">
        <v>-35.04000000000002</v>
      </c>
      <c r="M330" s="68">
        <v>-14.5</v>
      </c>
      <c r="N330" s="14"/>
      <c r="O330" s="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s="40" customFormat="1" x14ac:dyDescent="0.2">
      <c r="A331" s="46" t="s">
        <v>560</v>
      </c>
      <c r="B331" s="47" t="s">
        <v>561</v>
      </c>
      <c r="C331" s="47" t="s">
        <v>12</v>
      </c>
      <c r="D331" s="47" t="s">
        <v>562</v>
      </c>
      <c r="E331" s="26">
        <v>548818</v>
      </c>
      <c r="F331" s="156">
        <v>648453</v>
      </c>
      <c r="G331" s="2">
        <f t="shared" si="11"/>
        <v>99635</v>
      </c>
      <c r="H331" s="44">
        <f t="shared" si="10"/>
        <v>0.18149999999999999</v>
      </c>
      <c r="I331" s="13" t="s">
        <v>870</v>
      </c>
      <c r="J331" s="16" t="s">
        <v>870</v>
      </c>
      <c r="K331" s="13" t="s">
        <v>915</v>
      </c>
      <c r="L331" s="64" t="s">
        <v>915</v>
      </c>
      <c r="M331" s="68" t="s">
        <v>915</v>
      </c>
      <c r="N331" s="14"/>
      <c r="O331" s="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s="40" customFormat="1" x14ac:dyDescent="0.2">
      <c r="A332" s="46" t="s">
        <v>560</v>
      </c>
      <c r="B332" s="47" t="s">
        <v>561</v>
      </c>
      <c r="C332" s="47" t="s">
        <v>57</v>
      </c>
      <c r="D332" s="47" t="s">
        <v>563</v>
      </c>
      <c r="E332" s="26">
        <v>970994</v>
      </c>
      <c r="F332" s="156">
        <v>1080105</v>
      </c>
      <c r="G332" s="2">
        <f t="shared" si="11"/>
        <v>109111</v>
      </c>
      <c r="H332" s="44">
        <f t="shared" si="10"/>
        <v>0.1124</v>
      </c>
      <c r="I332" s="13" t="s">
        <v>870</v>
      </c>
      <c r="J332" s="16" t="s">
        <v>870</v>
      </c>
      <c r="K332" s="13">
        <v>2016</v>
      </c>
      <c r="L332" s="64">
        <v>-21.419999999999959</v>
      </c>
      <c r="M332" s="68">
        <v>-13.720000000000027</v>
      </c>
      <c r="N332" s="14"/>
      <c r="O332" s="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s="40" customFormat="1" x14ac:dyDescent="0.2">
      <c r="A333" s="46" t="s">
        <v>560</v>
      </c>
      <c r="B333" s="47" t="s">
        <v>561</v>
      </c>
      <c r="C333" s="47" t="s">
        <v>369</v>
      </c>
      <c r="D333" s="47" t="s">
        <v>564</v>
      </c>
      <c r="E333" s="26">
        <v>493801</v>
      </c>
      <c r="F333" s="156">
        <v>672396</v>
      </c>
      <c r="G333" s="2">
        <f t="shared" si="11"/>
        <v>178595</v>
      </c>
      <c r="H333" s="44">
        <f t="shared" si="10"/>
        <v>0.36170000000000002</v>
      </c>
      <c r="I333" s="13" t="s">
        <v>870</v>
      </c>
      <c r="J333" s="16" t="s">
        <v>870</v>
      </c>
      <c r="K333" s="13" t="s">
        <v>915</v>
      </c>
      <c r="L333" s="64" t="s">
        <v>915</v>
      </c>
      <c r="M333" s="68" t="s">
        <v>915</v>
      </c>
      <c r="N333" s="14"/>
      <c r="O333" s="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s="40" customFormat="1" x14ac:dyDescent="0.2">
      <c r="A334" s="46" t="s">
        <v>560</v>
      </c>
      <c r="B334" s="47" t="s">
        <v>561</v>
      </c>
      <c r="C334" s="47" t="s">
        <v>43</v>
      </c>
      <c r="D334" s="47" t="s">
        <v>565</v>
      </c>
      <c r="E334" s="26">
        <v>2973111</v>
      </c>
      <c r="F334" s="156">
        <v>3413241</v>
      </c>
      <c r="G334" s="2">
        <f t="shared" si="11"/>
        <v>440130</v>
      </c>
      <c r="H334" s="44">
        <f t="shared" si="10"/>
        <v>0.14799999999999999</v>
      </c>
      <c r="I334" s="13" t="s">
        <v>870</v>
      </c>
      <c r="J334" s="16" t="s">
        <v>870</v>
      </c>
      <c r="K334" s="13">
        <v>2016</v>
      </c>
      <c r="L334" s="64">
        <v>-42.900000000000091</v>
      </c>
      <c r="M334" s="68">
        <v>-24.389999999999986</v>
      </c>
      <c r="N334" s="14"/>
      <c r="O334" s="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s="40" customFormat="1" x14ac:dyDescent="0.2">
      <c r="A335" s="46" t="s">
        <v>560</v>
      </c>
      <c r="B335" s="47" t="s">
        <v>561</v>
      </c>
      <c r="C335" s="47" t="s">
        <v>61</v>
      </c>
      <c r="D335" s="47" t="s">
        <v>566</v>
      </c>
      <c r="E335" s="26">
        <v>1478063</v>
      </c>
      <c r="F335" s="156">
        <v>1757279</v>
      </c>
      <c r="G335" s="2">
        <f t="shared" si="11"/>
        <v>279216</v>
      </c>
      <c r="H335" s="44">
        <f t="shared" si="10"/>
        <v>0.18890000000000001</v>
      </c>
      <c r="I335" s="13" t="s">
        <v>870</v>
      </c>
      <c r="J335" s="16" t="s">
        <v>870</v>
      </c>
      <c r="K335" s="13">
        <v>2016</v>
      </c>
      <c r="L335" s="64">
        <v>-7.25</v>
      </c>
      <c r="M335" s="68">
        <v>-9.3499999999999659</v>
      </c>
      <c r="N335" s="14"/>
      <c r="O335" s="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s="40" customFormat="1" x14ac:dyDescent="0.2">
      <c r="A336" s="46" t="s">
        <v>560</v>
      </c>
      <c r="B336" s="47" t="s">
        <v>561</v>
      </c>
      <c r="C336" s="47" t="s">
        <v>333</v>
      </c>
      <c r="D336" s="47" t="s">
        <v>567</v>
      </c>
      <c r="E336" s="26">
        <v>645399</v>
      </c>
      <c r="F336" s="156">
        <v>788263</v>
      </c>
      <c r="G336" s="2">
        <f t="shared" si="11"/>
        <v>142864</v>
      </c>
      <c r="H336" s="44">
        <f t="shared" si="10"/>
        <v>0.22140000000000001</v>
      </c>
      <c r="I336" s="13" t="s">
        <v>870</v>
      </c>
      <c r="J336" s="16" t="s">
        <v>870</v>
      </c>
      <c r="K336" s="13" t="s">
        <v>915</v>
      </c>
      <c r="L336" s="64" t="s">
        <v>915</v>
      </c>
      <c r="M336" s="68" t="s">
        <v>915</v>
      </c>
      <c r="N336" s="14"/>
      <c r="O336" s="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s="40" customFormat="1" x14ac:dyDescent="0.2">
      <c r="A337" s="46" t="s">
        <v>568</v>
      </c>
      <c r="B337" s="47" t="s">
        <v>569</v>
      </c>
      <c r="C337" s="47" t="s">
        <v>12</v>
      </c>
      <c r="D337" s="47" t="s">
        <v>570</v>
      </c>
      <c r="E337" s="26">
        <v>20550</v>
      </c>
      <c r="F337" s="156">
        <v>20366</v>
      </c>
      <c r="G337" s="2">
        <f t="shared" si="11"/>
        <v>-184</v>
      </c>
      <c r="H337" s="44">
        <f t="shared" si="10"/>
        <v>-8.9999999999999993E-3</v>
      </c>
      <c r="I337" s="13">
        <v>1</v>
      </c>
      <c r="J337" s="16">
        <v>1</v>
      </c>
      <c r="K337" s="13" t="s">
        <v>915</v>
      </c>
      <c r="L337" s="64" t="s">
        <v>915</v>
      </c>
      <c r="M337" s="68" t="s">
        <v>915</v>
      </c>
      <c r="N337" s="14"/>
      <c r="O337" s="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s="40" customFormat="1" x14ac:dyDescent="0.2">
      <c r="A338" s="46" t="s">
        <v>568</v>
      </c>
      <c r="B338" s="47" t="s">
        <v>569</v>
      </c>
      <c r="C338" s="47" t="s">
        <v>571</v>
      </c>
      <c r="D338" s="47" t="s">
        <v>572</v>
      </c>
      <c r="E338" s="26">
        <v>1362339</v>
      </c>
      <c r="F338" s="156">
        <v>1504103</v>
      </c>
      <c r="G338" s="2">
        <f t="shared" si="11"/>
        <v>141764</v>
      </c>
      <c r="H338" s="44">
        <f t="shared" si="10"/>
        <v>0.1041</v>
      </c>
      <c r="I338" s="13" t="s">
        <v>870</v>
      </c>
      <c r="J338" s="16" t="s">
        <v>870</v>
      </c>
      <c r="K338" s="13">
        <v>2016</v>
      </c>
      <c r="L338" s="64">
        <v>-35.470000000000027</v>
      </c>
      <c r="M338" s="68">
        <v>-28.04000000000002</v>
      </c>
      <c r="N338" s="14"/>
      <c r="O338" s="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s="40" customFormat="1" x14ac:dyDescent="0.2">
      <c r="A339" s="48" t="s">
        <v>568</v>
      </c>
      <c r="B339" s="49" t="s">
        <v>569</v>
      </c>
      <c r="C339" s="49" t="s">
        <v>573</v>
      </c>
      <c r="D339" s="49" t="s">
        <v>574</v>
      </c>
      <c r="E339" s="26">
        <v>1503152</v>
      </c>
      <c r="F339" s="156">
        <v>1695298</v>
      </c>
      <c r="G339" s="2">
        <f t="shared" si="11"/>
        <v>192146</v>
      </c>
      <c r="H339" s="44">
        <f t="shared" si="10"/>
        <v>0.1278</v>
      </c>
      <c r="I339" s="13" t="s">
        <v>870</v>
      </c>
      <c r="J339" s="16" t="s">
        <v>870</v>
      </c>
      <c r="K339" s="13" t="s">
        <v>915</v>
      </c>
      <c r="L339" s="64" t="s">
        <v>915</v>
      </c>
      <c r="M339" s="68" t="s">
        <v>915</v>
      </c>
      <c r="N339" s="14"/>
      <c r="O339" s="14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s="40" customFormat="1" x14ac:dyDescent="0.2">
      <c r="A340" s="48" t="s">
        <v>568</v>
      </c>
      <c r="B340" s="49" t="s">
        <v>569</v>
      </c>
      <c r="C340" s="49" t="s">
        <v>575</v>
      </c>
      <c r="D340" s="49" t="s">
        <v>576</v>
      </c>
      <c r="E340" s="26">
        <v>2457082</v>
      </c>
      <c r="F340" s="156">
        <v>2769555</v>
      </c>
      <c r="G340" s="2">
        <f t="shared" si="11"/>
        <v>312473</v>
      </c>
      <c r="H340" s="44">
        <f t="shared" si="10"/>
        <v>0.12720000000000001</v>
      </c>
      <c r="I340" s="13" t="s">
        <v>870</v>
      </c>
      <c r="J340" s="16" t="s">
        <v>870</v>
      </c>
      <c r="K340" s="13" t="s">
        <v>915</v>
      </c>
      <c r="L340" s="64" t="s">
        <v>915</v>
      </c>
      <c r="M340" s="68" t="s">
        <v>915</v>
      </c>
      <c r="N340" s="14"/>
      <c r="O340" s="14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s="40" customFormat="1" x14ac:dyDescent="0.2">
      <c r="A341" s="48" t="s">
        <v>568</v>
      </c>
      <c r="B341" s="49" t="s">
        <v>569</v>
      </c>
      <c r="C341" s="49" t="s">
        <v>577</v>
      </c>
      <c r="D341" s="49" t="s">
        <v>578</v>
      </c>
      <c r="E341" s="26">
        <v>1626441</v>
      </c>
      <c r="F341" s="156">
        <v>1840845</v>
      </c>
      <c r="G341" s="2">
        <f t="shared" si="11"/>
        <v>214404</v>
      </c>
      <c r="H341" s="44">
        <f t="shared" si="10"/>
        <v>0.1318</v>
      </c>
      <c r="I341" s="13" t="s">
        <v>870</v>
      </c>
      <c r="J341" s="16" t="s">
        <v>870</v>
      </c>
      <c r="K341" s="13" t="s">
        <v>915</v>
      </c>
      <c r="L341" s="64" t="s">
        <v>915</v>
      </c>
      <c r="M341" s="68" t="s">
        <v>915</v>
      </c>
      <c r="N341" s="14"/>
      <c r="O341" s="14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s="40" customFormat="1" x14ac:dyDescent="0.2">
      <c r="A342" s="48" t="s">
        <v>568</v>
      </c>
      <c r="B342" s="49" t="s">
        <v>569</v>
      </c>
      <c r="C342" s="49" t="s">
        <v>580</v>
      </c>
      <c r="D342" s="49" t="s">
        <v>581</v>
      </c>
      <c r="E342" s="26">
        <v>2215538</v>
      </c>
      <c r="F342" s="156">
        <v>2471831</v>
      </c>
      <c r="G342" s="2">
        <f t="shared" si="11"/>
        <v>256293</v>
      </c>
      <c r="H342" s="44">
        <f t="shared" si="10"/>
        <v>0.1157</v>
      </c>
      <c r="I342" s="13" t="s">
        <v>870</v>
      </c>
      <c r="J342" s="16" t="s">
        <v>870</v>
      </c>
      <c r="K342" s="13" t="s">
        <v>915</v>
      </c>
      <c r="L342" s="64" t="s">
        <v>915</v>
      </c>
      <c r="M342" s="68" t="s">
        <v>915</v>
      </c>
      <c r="N342" s="14"/>
      <c r="O342" s="14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s="40" customFormat="1" x14ac:dyDescent="0.2">
      <c r="A343" s="48" t="s">
        <v>568</v>
      </c>
      <c r="B343" s="49" t="s">
        <v>569</v>
      </c>
      <c r="C343" s="49" t="s">
        <v>582</v>
      </c>
      <c r="D343" s="49" t="s">
        <v>583</v>
      </c>
      <c r="E343" s="26">
        <v>1777727</v>
      </c>
      <c r="F343" s="156">
        <v>1972082</v>
      </c>
      <c r="G343" s="2">
        <f t="shared" si="11"/>
        <v>194355</v>
      </c>
      <c r="H343" s="44">
        <f t="shared" si="10"/>
        <v>0.10929999999999999</v>
      </c>
      <c r="I343" s="13" t="s">
        <v>870</v>
      </c>
      <c r="J343" s="16" t="s">
        <v>870</v>
      </c>
      <c r="K343" s="13" t="s">
        <v>915</v>
      </c>
      <c r="L343" s="64" t="s">
        <v>915</v>
      </c>
      <c r="M343" s="68" t="s">
        <v>915</v>
      </c>
      <c r="N343" s="14"/>
      <c r="O343" s="14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s="40" customFormat="1" x14ac:dyDescent="0.2">
      <c r="A344" s="48" t="s">
        <v>568</v>
      </c>
      <c r="B344" s="49" t="s">
        <v>569</v>
      </c>
      <c r="C344" s="49" t="s">
        <v>584</v>
      </c>
      <c r="D344" s="49" t="s">
        <v>585</v>
      </c>
      <c r="E344" s="26">
        <v>1682780</v>
      </c>
      <c r="F344" s="156">
        <v>1826276</v>
      </c>
      <c r="G344" s="2">
        <f t="shared" si="11"/>
        <v>143496</v>
      </c>
      <c r="H344" s="44">
        <f t="shared" si="10"/>
        <v>8.5300000000000001E-2</v>
      </c>
      <c r="I344" s="13" t="s">
        <v>870</v>
      </c>
      <c r="J344" s="16" t="s">
        <v>870</v>
      </c>
      <c r="K344" s="13" t="s">
        <v>915</v>
      </c>
      <c r="L344" s="64" t="s">
        <v>915</v>
      </c>
      <c r="M344" s="68" t="s">
        <v>915</v>
      </c>
      <c r="N344" s="14"/>
      <c r="O344" s="1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s="40" customFormat="1" x14ac:dyDescent="0.2">
      <c r="A345" s="48" t="s">
        <v>568</v>
      </c>
      <c r="B345" s="49" t="s">
        <v>569</v>
      </c>
      <c r="C345" s="49" t="s">
        <v>883</v>
      </c>
      <c r="D345" s="49" t="s">
        <v>885</v>
      </c>
      <c r="E345" s="26">
        <v>16894381</v>
      </c>
      <c r="F345" s="156">
        <v>18913810</v>
      </c>
      <c r="G345" s="2">
        <f t="shared" si="11"/>
        <v>2019429</v>
      </c>
      <c r="H345" s="44">
        <f t="shared" si="10"/>
        <v>0.1195</v>
      </c>
      <c r="I345" s="13" t="s">
        <v>870</v>
      </c>
      <c r="J345" s="16" t="s">
        <v>870</v>
      </c>
      <c r="K345" s="13" t="s">
        <v>915</v>
      </c>
      <c r="L345" s="64" t="s">
        <v>915</v>
      </c>
      <c r="M345" s="68" t="s">
        <v>915</v>
      </c>
      <c r="N345" s="14"/>
      <c r="O345" s="14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s="40" customFormat="1" x14ac:dyDescent="0.2">
      <c r="A346" s="48" t="s">
        <v>568</v>
      </c>
      <c r="B346" s="49" t="s">
        <v>569</v>
      </c>
      <c r="C346" s="49" t="s">
        <v>886</v>
      </c>
      <c r="D346" s="49" t="s">
        <v>887</v>
      </c>
      <c r="E346" s="26">
        <v>3989132</v>
      </c>
      <c r="F346" s="156">
        <v>4459830</v>
      </c>
      <c r="G346" s="2">
        <f t="shared" si="11"/>
        <v>470698</v>
      </c>
      <c r="H346" s="44">
        <f t="shared" si="10"/>
        <v>0.11799999999999999</v>
      </c>
      <c r="I346" s="13" t="s">
        <v>870</v>
      </c>
      <c r="J346" s="16" t="s">
        <v>870</v>
      </c>
      <c r="K346" s="13" t="s">
        <v>915</v>
      </c>
      <c r="L346" s="64" t="s">
        <v>915</v>
      </c>
      <c r="M346" s="68" t="s">
        <v>915</v>
      </c>
      <c r="N346" s="14"/>
      <c r="O346" s="14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s="40" customFormat="1" x14ac:dyDescent="0.2">
      <c r="A347" s="48" t="s">
        <v>568</v>
      </c>
      <c r="B347" s="49" t="s">
        <v>569</v>
      </c>
      <c r="C347" s="49" t="s">
        <v>588</v>
      </c>
      <c r="D347" s="49" t="s">
        <v>589</v>
      </c>
      <c r="E347" s="26">
        <v>4864649</v>
      </c>
      <c r="F347" s="156">
        <v>5486488</v>
      </c>
      <c r="G347" s="2">
        <f t="shared" si="11"/>
        <v>621839</v>
      </c>
      <c r="H347" s="44">
        <f t="shared" si="10"/>
        <v>0.1278</v>
      </c>
      <c r="I347" s="13" t="s">
        <v>870</v>
      </c>
      <c r="J347" s="16" t="s">
        <v>870</v>
      </c>
      <c r="K347" s="13" t="s">
        <v>915</v>
      </c>
      <c r="L347" s="64" t="s">
        <v>915</v>
      </c>
      <c r="M347" s="68" t="s">
        <v>915</v>
      </c>
      <c r="N347" s="14"/>
      <c r="O347" s="14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s="40" customFormat="1" x14ac:dyDescent="0.2">
      <c r="A348" s="48" t="s">
        <v>568</v>
      </c>
      <c r="B348" s="49" t="s">
        <v>569</v>
      </c>
      <c r="C348" s="49" t="s">
        <v>590</v>
      </c>
      <c r="D348" s="49" t="s">
        <v>591</v>
      </c>
      <c r="E348" s="26">
        <v>2336492</v>
      </c>
      <c r="F348" s="156">
        <v>2602810</v>
      </c>
      <c r="G348" s="2">
        <f t="shared" si="11"/>
        <v>266318</v>
      </c>
      <c r="H348" s="44">
        <f t="shared" si="10"/>
        <v>0.114</v>
      </c>
      <c r="I348" s="13" t="s">
        <v>870</v>
      </c>
      <c r="J348" s="16" t="s">
        <v>870</v>
      </c>
      <c r="K348" s="13" t="s">
        <v>915</v>
      </c>
      <c r="L348" s="64" t="s">
        <v>915</v>
      </c>
      <c r="M348" s="68" t="s">
        <v>915</v>
      </c>
      <c r="N348" s="14"/>
      <c r="O348" s="14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s="40" customFormat="1" x14ac:dyDescent="0.2">
      <c r="A349" s="48" t="s">
        <v>568</v>
      </c>
      <c r="B349" s="49" t="s">
        <v>569</v>
      </c>
      <c r="C349" s="49" t="s">
        <v>890</v>
      </c>
      <c r="D349" s="49" t="s">
        <v>889</v>
      </c>
      <c r="E349" s="26">
        <v>23011335</v>
      </c>
      <c r="F349" s="156">
        <v>26245665</v>
      </c>
      <c r="G349" s="2">
        <f t="shared" si="11"/>
        <v>3234330</v>
      </c>
      <c r="H349" s="44">
        <f t="shared" si="10"/>
        <v>0.1406</v>
      </c>
      <c r="I349" s="13" t="s">
        <v>870</v>
      </c>
      <c r="J349" s="16" t="s">
        <v>870</v>
      </c>
      <c r="K349" s="13" t="s">
        <v>915</v>
      </c>
      <c r="L349" s="64" t="s">
        <v>915</v>
      </c>
      <c r="M349" s="68" t="s">
        <v>915</v>
      </c>
      <c r="N349" s="14"/>
      <c r="O349" s="14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s="40" customFormat="1" x14ac:dyDescent="0.2">
      <c r="A350" s="46" t="s">
        <v>568</v>
      </c>
      <c r="B350" s="47" t="s">
        <v>569</v>
      </c>
      <c r="C350" s="47" t="s">
        <v>26</v>
      </c>
      <c r="D350" s="47" t="s">
        <v>592</v>
      </c>
      <c r="E350" s="26">
        <v>50549402</v>
      </c>
      <c r="F350" s="156">
        <v>63071832</v>
      </c>
      <c r="G350" s="2">
        <f t="shared" si="11"/>
        <v>12522430</v>
      </c>
      <c r="H350" s="44">
        <f t="shared" si="10"/>
        <v>0.2477</v>
      </c>
      <c r="I350" s="13" t="s">
        <v>870</v>
      </c>
      <c r="J350" s="16" t="s">
        <v>870</v>
      </c>
      <c r="K350" s="13" t="s">
        <v>915</v>
      </c>
      <c r="L350" s="64" t="s">
        <v>915</v>
      </c>
      <c r="M350" s="68" t="s">
        <v>915</v>
      </c>
      <c r="N350" s="14"/>
      <c r="O350" s="14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s="40" customFormat="1" x14ac:dyDescent="0.2">
      <c r="A351" s="46" t="s">
        <v>568</v>
      </c>
      <c r="B351" s="47" t="s">
        <v>569</v>
      </c>
      <c r="C351" s="47" t="s">
        <v>79</v>
      </c>
      <c r="D351" s="47" t="s">
        <v>593</v>
      </c>
      <c r="E351" s="26">
        <v>135968</v>
      </c>
      <c r="F351" s="156">
        <v>239870</v>
      </c>
      <c r="G351" s="2">
        <f t="shared" si="11"/>
        <v>103902</v>
      </c>
      <c r="H351" s="44">
        <f t="shared" si="10"/>
        <v>0.76419999999999999</v>
      </c>
      <c r="I351" s="13">
        <v>1</v>
      </c>
      <c r="J351" s="16" t="s">
        <v>870</v>
      </c>
      <c r="K351" s="13">
        <v>2016</v>
      </c>
      <c r="L351" s="64">
        <v>-108.21000000000004</v>
      </c>
      <c r="M351" s="68">
        <v>-54.130000000000109</v>
      </c>
      <c r="N351" s="14"/>
      <c r="O351" s="14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s="40" customFormat="1" x14ac:dyDescent="0.2">
      <c r="A352" s="46" t="s">
        <v>568</v>
      </c>
      <c r="B352" s="47" t="s">
        <v>569</v>
      </c>
      <c r="C352" s="47" t="s">
        <v>16</v>
      </c>
      <c r="D352" s="47" t="s">
        <v>594</v>
      </c>
      <c r="E352" s="26">
        <v>14397555</v>
      </c>
      <c r="F352" s="156">
        <v>17724871</v>
      </c>
      <c r="G352" s="2">
        <f t="shared" si="11"/>
        <v>3327316</v>
      </c>
      <c r="H352" s="44">
        <f t="shared" si="10"/>
        <v>0.2311</v>
      </c>
      <c r="I352" s="13" t="s">
        <v>870</v>
      </c>
      <c r="J352" s="16" t="s">
        <v>870</v>
      </c>
      <c r="K352" s="13" t="s">
        <v>915</v>
      </c>
      <c r="L352" s="64" t="s">
        <v>915</v>
      </c>
      <c r="M352" s="68" t="s">
        <v>915</v>
      </c>
      <c r="N352" s="14"/>
      <c r="O352" s="14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s="40" customFormat="1" x14ac:dyDescent="0.2">
      <c r="A353" s="46" t="s">
        <v>568</v>
      </c>
      <c r="B353" s="47" t="s">
        <v>569</v>
      </c>
      <c r="C353" s="47" t="s">
        <v>59</v>
      </c>
      <c r="D353" s="47" t="s">
        <v>595</v>
      </c>
      <c r="E353" s="26">
        <v>8380503</v>
      </c>
      <c r="F353" s="156">
        <v>11473253</v>
      </c>
      <c r="G353" s="2">
        <f t="shared" si="11"/>
        <v>3092750</v>
      </c>
      <c r="H353" s="44">
        <f t="shared" si="10"/>
        <v>0.36899999999999999</v>
      </c>
      <c r="I353" s="13" t="s">
        <v>870</v>
      </c>
      <c r="J353" s="16" t="s">
        <v>870</v>
      </c>
      <c r="K353" s="13" t="s">
        <v>915</v>
      </c>
      <c r="L353" s="64" t="s">
        <v>915</v>
      </c>
      <c r="M353" s="68" t="s">
        <v>915</v>
      </c>
      <c r="N353" s="14"/>
      <c r="O353" s="14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s="40" customFormat="1" x14ac:dyDescent="0.2">
      <c r="A354" s="46" t="s">
        <v>568</v>
      </c>
      <c r="B354" s="47" t="s">
        <v>569</v>
      </c>
      <c r="C354" s="47" t="s">
        <v>37</v>
      </c>
      <c r="D354" s="47" t="s">
        <v>596</v>
      </c>
      <c r="E354" s="26">
        <v>6483867</v>
      </c>
      <c r="F354" s="156">
        <v>7794951</v>
      </c>
      <c r="G354" s="2">
        <f t="shared" si="11"/>
        <v>1311084</v>
      </c>
      <c r="H354" s="44">
        <f t="shared" si="10"/>
        <v>0.20219999999999999</v>
      </c>
      <c r="I354" s="13" t="s">
        <v>870</v>
      </c>
      <c r="J354" s="16" t="s">
        <v>870</v>
      </c>
      <c r="K354" s="13" t="s">
        <v>915</v>
      </c>
      <c r="L354" s="64" t="s">
        <v>915</v>
      </c>
      <c r="M354" s="68" t="s">
        <v>915</v>
      </c>
      <c r="N354" s="14"/>
      <c r="O354" s="1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s="40" customFormat="1" x14ac:dyDescent="0.2">
      <c r="A355" s="46" t="s">
        <v>568</v>
      </c>
      <c r="B355" s="47" t="s">
        <v>569</v>
      </c>
      <c r="C355" s="47" t="s">
        <v>67</v>
      </c>
      <c r="D355" s="47" t="s">
        <v>597</v>
      </c>
      <c r="E355" s="26">
        <v>2939100</v>
      </c>
      <c r="F355" s="156">
        <v>3587300</v>
      </c>
      <c r="G355" s="2">
        <f t="shared" si="11"/>
        <v>648200</v>
      </c>
      <c r="H355" s="44">
        <f t="shared" si="10"/>
        <v>0.2205</v>
      </c>
      <c r="I355" s="13" t="s">
        <v>870</v>
      </c>
      <c r="J355" s="16" t="s">
        <v>870</v>
      </c>
      <c r="K355" s="13" t="s">
        <v>915</v>
      </c>
      <c r="L355" s="64" t="s">
        <v>915</v>
      </c>
      <c r="M355" s="68" t="s">
        <v>915</v>
      </c>
      <c r="N355" s="14"/>
      <c r="O355" s="14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s="40" customFormat="1" x14ac:dyDescent="0.2">
      <c r="A356" s="46" t="s">
        <v>568</v>
      </c>
      <c r="B356" s="47" t="s">
        <v>569</v>
      </c>
      <c r="C356" s="47" t="s">
        <v>93</v>
      </c>
      <c r="D356" s="47" t="s">
        <v>598</v>
      </c>
      <c r="E356" s="26">
        <v>25417227</v>
      </c>
      <c r="F356" s="156">
        <v>39337493</v>
      </c>
      <c r="G356" s="2">
        <f t="shared" si="11"/>
        <v>13920266</v>
      </c>
      <c r="H356" s="44">
        <f t="shared" si="10"/>
        <v>0.54769999999999996</v>
      </c>
      <c r="I356" s="13" t="s">
        <v>870</v>
      </c>
      <c r="J356" s="16" t="s">
        <v>870</v>
      </c>
      <c r="K356" s="13" t="s">
        <v>915</v>
      </c>
      <c r="L356" s="64" t="s">
        <v>915</v>
      </c>
      <c r="M356" s="68" t="s">
        <v>915</v>
      </c>
      <c r="N356" s="14"/>
      <c r="O356" s="14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s="40" customFormat="1" x14ac:dyDescent="0.2">
      <c r="A357" s="46" t="s">
        <v>568</v>
      </c>
      <c r="B357" s="47" t="s">
        <v>569</v>
      </c>
      <c r="C357" s="47" t="s">
        <v>356</v>
      </c>
      <c r="D357" s="47" t="s">
        <v>599</v>
      </c>
      <c r="E357" s="26">
        <v>2223807</v>
      </c>
      <c r="F357" s="156">
        <v>2637717</v>
      </c>
      <c r="G357" s="2">
        <f t="shared" si="11"/>
        <v>413910</v>
      </c>
      <c r="H357" s="44">
        <f t="shared" si="10"/>
        <v>0.18609999999999999</v>
      </c>
      <c r="I357" s="13" t="s">
        <v>870</v>
      </c>
      <c r="J357" s="16" t="s">
        <v>870</v>
      </c>
      <c r="K357" s="13">
        <v>2016</v>
      </c>
      <c r="L357" s="64">
        <v>-52.380000000000109</v>
      </c>
      <c r="M357" s="68">
        <v>-39.629999999999995</v>
      </c>
      <c r="N357" s="14"/>
      <c r="O357" s="14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s="40" customFormat="1" x14ac:dyDescent="0.2">
      <c r="A358" s="46" t="s">
        <v>568</v>
      </c>
      <c r="B358" s="47" t="s">
        <v>569</v>
      </c>
      <c r="C358" s="47" t="s">
        <v>600</v>
      </c>
      <c r="D358" s="47" t="s">
        <v>601</v>
      </c>
      <c r="E358" s="26">
        <v>4443055</v>
      </c>
      <c r="F358" s="156">
        <v>5592397</v>
      </c>
      <c r="G358" s="2">
        <f t="shared" si="11"/>
        <v>1149342</v>
      </c>
      <c r="H358" s="44">
        <f t="shared" si="10"/>
        <v>0.25869999999999999</v>
      </c>
      <c r="I358" s="13" t="s">
        <v>870</v>
      </c>
      <c r="J358" s="16" t="s">
        <v>870</v>
      </c>
      <c r="K358" s="13">
        <v>2016</v>
      </c>
      <c r="L358" s="64">
        <v>-408.80000000000018</v>
      </c>
      <c r="M358" s="68">
        <v>-235.88000000000011</v>
      </c>
      <c r="N358" s="14"/>
      <c r="O358" s="14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s="40" customFormat="1" x14ac:dyDescent="0.2">
      <c r="A359" s="46" t="s">
        <v>568</v>
      </c>
      <c r="B359" s="47" t="s">
        <v>569</v>
      </c>
      <c r="C359" s="47" t="s">
        <v>443</v>
      </c>
      <c r="D359" s="47" t="s">
        <v>602</v>
      </c>
      <c r="E359" s="26">
        <v>41069879</v>
      </c>
      <c r="F359" s="156">
        <v>49543226</v>
      </c>
      <c r="G359" s="2">
        <f t="shared" si="11"/>
        <v>8473347</v>
      </c>
      <c r="H359" s="44">
        <f t="shared" si="10"/>
        <v>0.20630000000000001</v>
      </c>
      <c r="I359" s="13" t="s">
        <v>870</v>
      </c>
      <c r="J359" s="16" t="s">
        <v>870</v>
      </c>
      <c r="K359" s="13" t="s">
        <v>915</v>
      </c>
      <c r="L359" s="64" t="s">
        <v>915</v>
      </c>
      <c r="M359" s="68" t="s">
        <v>915</v>
      </c>
      <c r="N359" s="14"/>
      <c r="O359" s="14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s="40" customFormat="1" x14ac:dyDescent="0.2">
      <c r="A360" s="46" t="s">
        <v>568</v>
      </c>
      <c r="B360" s="47" t="s">
        <v>569</v>
      </c>
      <c r="C360" s="47" t="s">
        <v>603</v>
      </c>
      <c r="D360" s="47" t="s">
        <v>604</v>
      </c>
      <c r="E360" s="26">
        <v>3576778</v>
      </c>
      <c r="F360" s="156">
        <v>4214825</v>
      </c>
      <c r="G360" s="2">
        <f t="shared" si="11"/>
        <v>638047</v>
      </c>
      <c r="H360" s="44">
        <f t="shared" si="10"/>
        <v>0.1784</v>
      </c>
      <c r="I360" s="13" t="s">
        <v>870</v>
      </c>
      <c r="J360" s="16" t="s">
        <v>870</v>
      </c>
      <c r="K360" s="13">
        <v>2016</v>
      </c>
      <c r="L360" s="64">
        <v>-61.619999999999891</v>
      </c>
      <c r="M360" s="68">
        <v>-41.029999999999973</v>
      </c>
      <c r="N360" s="14"/>
      <c r="O360" s="14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s="40" customFormat="1" x14ac:dyDescent="0.2">
      <c r="A361" s="46" t="s">
        <v>568</v>
      </c>
      <c r="B361" s="47" t="s">
        <v>569</v>
      </c>
      <c r="C361" s="47" t="s">
        <v>547</v>
      </c>
      <c r="D361" s="47" t="s">
        <v>605</v>
      </c>
      <c r="E361" s="26">
        <v>7756455</v>
      </c>
      <c r="F361" s="156">
        <v>8974299</v>
      </c>
      <c r="G361" s="2">
        <f t="shared" si="11"/>
        <v>1217844</v>
      </c>
      <c r="H361" s="44">
        <f t="shared" si="10"/>
        <v>0.157</v>
      </c>
      <c r="I361" s="13" t="s">
        <v>870</v>
      </c>
      <c r="J361" s="16" t="s">
        <v>870</v>
      </c>
      <c r="K361" s="13" t="s">
        <v>915</v>
      </c>
      <c r="L361" s="64" t="s">
        <v>915</v>
      </c>
      <c r="M361" s="68" t="s">
        <v>915</v>
      </c>
      <c r="N361" s="14"/>
      <c r="O361" s="14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s="40" customFormat="1" x14ac:dyDescent="0.2">
      <c r="A362" s="46" t="s">
        <v>568</v>
      </c>
      <c r="B362" s="47" t="s">
        <v>569</v>
      </c>
      <c r="C362" s="47" t="s">
        <v>410</v>
      </c>
      <c r="D362" s="47" t="s">
        <v>606</v>
      </c>
      <c r="E362" s="26">
        <v>102596611</v>
      </c>
      <c r="F362" s="156">
        <v>125243184</v>
      </c>
      <c r="G362" s="2">
        <f t="shared" si="11"/>
        <v>22646573</v>
      </c>
      <c r="H362" s="44">
        <f t="shared" si="10"/>
        <v>0.22070000000000001</v>
      </c>
      <c r="I362" s="13" t="s">
        <v>870</v>
      </c>
      <c r="J362" s="16" t="s">
        <v>870</v>
      </c>
      <c r="K362" s="13">
        <v>2016</v>
      </c>
      <c r="L362" s="64">
        <v>-1141.4900000000052</v>
      </c>
      <c r="M362" s="68">
        <v>-847.70999999999913</v>
      </c>
      <c r="N362" s="14"/>
      <c r="O362" s="14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s="40" customFormat="1" x14ac:dyDescent="0.2">
      <c r="A363" s="48" t="s">
        <v>568</v>
      </c>
      <c r="B363" s="49" t="s">
        <v>569</v>
      </c>
      <c r="C363" s="49" t="s">
        <v>859</v>
      </c>
      <c r="D363" s="49" t="s">
        <v>873</v>
      </c>
      <c r="E363" s="26">
        <v>808749</v>
      </c>
      <c r="F363" s="156">
        <v>896159</v>
      </c>
      <c r="G363" s="2">
        <f t="shared" si="11"/>
        <v>87410</v>
      </c>
      <c r="H363" s="44">
        <f t="shared" si="10"/>
        <v>0.1081</v>
      </c>
      <c r="I363" s="13" t="s">
        <v>870</v>
      </c>
      <c r="J363" s="16" t="s">
        <v>870</v>
      </c>
      <c r="K363" s="13" t="s">
        <v>915</v>
      </c>
      <c r="L363" s="64" t="s">
        <v>915</v>
      </c>
      <c r="M363" s="68" t="s">
        <v>915</v>
      </c>
      <c r="N363" s="14"/>
      <c r="O363" s="14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s="40" customFormat="1" x14ac:dyDescent="0.2">
      <c r="A364" s="159" t="s">
        <v>568</v>
      </c>
      <c r="B364" s="159" t="s">
        <v>569</v>
      </c>
      <c r="C364" s="159" t="s">
        <v>909</v>
      </c>
      <c r="D364" s="159" t="s">
        <v>910</v>
      </c>
      <c r="E364" s="103">
        <v>0</v>
      </c>
      <c r="F364" s="157">
        <v>0</v>
      </c>
      <c r="G364" s="104">
        <f t="shared" si="11"/>
        <v>0</v>
      </c>
      <c r="H364" s="71">
        <v>0</v>
      </c>
      <c r="I364" s="72"/>
      <c r="J364" s="73"/>
      <c r="K364" s="72" t="s">
        <v>915</v>
      </c>
      <c r="L364" s="74" t="s">
        <v>915</v>
      </c>
      <c r="M364" s="75" t="s">
        <v>915</v>
      </c>
      <c r="N364" s="14"/>
      <c r="O364" s="1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s="40" customFormat="1" x14ac:dyDescent="0.2">
      <c r="A365" s="159" t="s">
        <v>568</v>
      </c>
      <c r="B365" s="159" t="s">
        <v>569</v>
      </c>
      <c r="C365" s="159" t="s">
        <v>911</v>
      </c>
      <c r="D365" s="159" t="s">
        <v>912</v>
      </c>
      <c r="E365" s="103">
        <v>0</v>
      </c>
      <c r="F365" s="157">
        <v>0</v>
      </c>
      <c r="G365" s="104">
        <f t="shared" si="11"/>
        <v>0</v>
      </c>
      <c r="H365" s="71">
        <v>0</v>
      </c>
      <c r="I365" s="72"/>
      <c r="J365" s="73"/>
      <c r="K365" s="72" t="s">
        <v>915</v>
      </c>
      <c r="L365" s="74" t="s">
        <v>915</v>
      </c>
      <c r="M365" s="75" t="s">
        <v>915</v>
      </c>
      <c r="N365" s="14"/>
      <c r="O365" s="14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s="40" customFormat="1" x14ac:dyDescent="0.2">
      <c r="A366" s="76" t="s">
        <v>568</v>
      </c>
      <c r="B366" s="77" t="s">
        <v>569</v>
      </c>
      <c r="C366" s="77" t="s">
        <v>850</v>
      </c>
      <c r="D366" s="77" t="s">
        <v>851</v>
      </c>
      <c r="E366" s="83">
        <v>37585756</v>
      </c>
      <c r="F366" s="158">
        <v>0</v>
      </c>
      <c r="G366" s="84">
        <f t="shared" si="11"/>
        <v>-37585756</v>
      </c>
      <c r="H366" s="78">
        <f t="shared" si="10"/>
        <v>-1</v>
      </c>
      <c r="I366" s="79"/>
      <c r="J366" s="80"/>
      <c r="K366" s="79" t="s">
        <v>915</v>
      </c>
      <c r="L366" s="81" t="s">
        <v>915</v>
      </c>
      <c r="M366" s="82" t="s">
        <v>915</v>
      </c>
      <c r="N366" s="14"/>
      <c r="O366" s="14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s="40" customFormat="1" x14ac:dyDescent="0.2">
      <c r="A367" s="76" t="s">
        <v>568</v>
      </c>
      <c r="B367" s="77" t="s">
        <v>569</v>
      </c>
      <c r="C367" s="77" t="s">
        <v>852</v>
      </c>
      <c r="D367" s="77" t="s">
        <v>853</v>
      </c>
      <c r="E367" s="83">
        <v>10490224</v>
      </c>
      <c r="F367" s="158">
        <v>0</v>
      </c>
      <c r="G367" s="84">
        <f t="shared" si="11"/>
        <v>-10490224</v>
      </c>
      <c r="H367" s="78">
        <f t="shared" si="10"/>
        <v>-1</v>
      </c>
      <c r="I367" s="79"/>
      <c r="J367" s="80"/>
      <c r="K367" s="79" t="s">
        <v>915</v>
      </c>
      <c r="L367" s="81" t="s">
        <v>915</v>
      </c>
      <c r="M367" s="82" t="s">
        <v>915</v>
      </c>
      <c r="N367" s="14"/>
      <c r="O367" s="14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s="40" customFormat="1" x14ac:dyDescent="0.2">
      <c r="A368" s="76" t="s">
        <v>568</v>
      </c>
      <c r="B368" s="77" t="s">
        <v>569</v>
      </c>
      <c r="C368" s="77" t="s">
        <v>854</v>
      </c>
      <c r="D368" s="77" t="s">
        <v>855</v>
      </c>
      <c r="E368" s="83">
        <v>6057942</v>
      </c>
      <c r="F368" s="158">
        <v>0</v>
      </c>
      <c r="G368" s="84">
        <f t="shared" si="11"/>
        <v>-6057942</v>
      </c>
      <c r="H368" s="78">
        <f t="shared" si="10"/>
        <v>-1</v>
      </c>
      <c r="I368" s="79"/>
      <c r="J368" s="80"/>
      <c r="K368" s="79" t="s">
        <v>915</v>
      </c>
      <c r="L368" s="81" t="s">
        <v>915</v>
      </c>
      <c r="M368" s="82" t="s">
        <v>915</v>
      </c>
      <c r="N368" s="14"/>
      <c r="O368" s="14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s="40" customFormat="1" x14ac:dyDescent="0.2">
      <c r="A369" s="76" t="s">
        <v>568</v>
      </c>
      <c r="B369" s="77" t="s">
        <v>569</v>
      </c>
      <c r="C369" s="77" t="s">
        <v>856</v>
      </c>
      <c r="D369" s="77" t="s">
        <v>857</v>
      </c>
      <c r="E369" s="83">
        <v>1842546</v>
      </c>
      <c r="F369" s="158">
        <v>0</v>
      </c>
      <c r="G369" s="84">
        <f t="shared" si="11"/>
        <v>-1842546</v>
      </c>
      <c r="H369" s="78">
        <f t="shared" si="10"/>
        <v>-1</v>
      </c>
      <c r="I369" s="79"/>
      <c r="J369" s="80"/>
      <c r="K369" s="79" t="s">
        <v>915</v>
      </c>
      <c r="L369" s="81" t="s">
        <v>915</v>
      </c>
      <c r="M369" s="82" t="s">
        <v>915</v>
      </c>
      <c r="N369" s="14"/>
      <c r="O369" s="14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s="40" customFormat="1" x14ac:dyDescent="0.2">
      <c r="A370" s="46" t="s">
        <v>607</v>
      </c>
      <c r="B370" s="47" t="s">
        <v>608</v>
      </c>
      <c r="C370" s="47" t="s">
        <v>428</v>
      </c>
      <c r="D370" s="47" t="s">
        <v>609</v>
      </c>
      <c r="E370" s="26">
        <v>1511602</v>
      </c>
      <c r="F370" s="156">
        <v>1756392</v>
      </c>
      <c r="G370" s="2">
        <f t="shared" si="11"/>
        <v>244790</v>
      </c>
      <c r="H370" s="44">
        <f t="shared" si="10"/>
        <v>0.16189999999999999</v>
      </c>
      <c r="I370" s="13" t="s">
        <v>870</v>
      </c>
      <c r="J370" s="16" t="s">
        <v>870</v>
      </c>
      <c r="K370" s="13" t="s">
        <v>915</v>
      </c>
      <c r="L370" s="64" t="s">
        <v>915</v>
      </c>
      <c r="M370" s="68" t="s">
        <v>915</v>
      </c>
      <c r="N370" s="14"/>
      <c r="O370" s="14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s="40" customFormat="1" x14ac:dyDescent="0.2">
      <c r="A371" s="46" t="s">
        <v>607</v>
      </c>
      <c r="B371" s="47" t="s">
        <v>608</v>
      </c>
      <c r="C371" s="47" t="s">
        <v>26</v>
      </c>
      <c r="D371" s="47" t="s">
        <v>610</v>
      </c>
      <c r="E371" s="26">
        <v>5003364</v>
      </c>
      <c r="F371" s="156">
        <v>5683776</v>
      </c>
      <c r="G371" s="2">
        <f t="shared" si="11"/>
        <v>680412</v>
      </c>
      <c r="H371" s="44">
        <f t="shared" si="10"/>
        <v>0.13600000000000001</v>
      </c>
      <c r="I371" s="13" t="s">
        <v>870</v>
      </c>
      <c r="J371" s="16" t="s">
        <v>870</v>
      </c>
      <c r="K371" s="13">
        <v>2016</v>
      </c>
      <c r="L371" s="64">
        <v>-109.32000000000016</v>
      </c>
      <c r="M371" s="68">
        <v>-70.369999999999891</v>
      </c>
      <c r="N371" s="14"/>
      <c r="O371" s="14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0" customFormat="1" x14ac:dyDescent="0.2">
      <c r="A372" s="46" t="s">
        <v>607</v>
      </c>
      <c r="B372" s="47" t="s">
        <v>608</v>
      </c>
      <c r="C372" s="47" t="s">
        <v>57</v>
      </c>
      <c r="D372" s="47" t="s">
        <v>611</v>
      </c>
      <c r="E372" s="26">
        <v>4448480</v>
      </c>
      <c r="F372" s="156">
        <v>5153451</v>
      </c>
      <c r="G372" s="2">
        <f t="shared" si="11"/>
        <v>704971</v>
      </c>
      <c r="H372" s="44">
        <f t="shared" si="10"/>
        <v>0.1585</v>
      </c>
      <c r="I372" s="13" t="s">
        <v>870</v>
      </c>
      <c r="J372" s="16" t="s">
        <v>870</v>
      </c>
      <c r="K372" s="13">
        <v>2016</v>
      </c>
      <c r="L372" s="64">
        <v>-26.509999999999991</v>
      </c>
      <c r="M372" s="68">
        <v>-29.929999999999836</v>
      </c>
      <c r="N372" s="14"/>
      <c r="O372" s="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0" customFormat="1" x14ac:dyDescent="0.2">
      <c r="A373" s="46" t="s">
        <v>607</v>
      </c>
      <c r="B373" s="47" t="s">
        <v>608</v>
      </c>
      <c r="C373" s="47" t="s">
        <v>79</v>
      </c>
      <c r="D373" s="47" t="s">
        <v>612</v>
      </c>
      <c r="E373" s="26">
        <v>3706058</v>
      </c>
      <c r="F373" s="156">
        <v>4338910</v>
      </c>
      <c r="G373" s="2">
        <f t="shared" si="11"/>
        <v>632852</v>
      </c>
      <c r="H373" s="44">
        <f t="shared" si="10"/>
        <v>0.17080000000000001</v>
      </c>
      <c r="I373" s="13" t="s">
        <v>870</v>
      </c>
      <c r="J373" s="16" t="s">
        <v>870</v>
      </c>
      <c r="K373" s="13">
        <v>2016</v>
      </c>
      <c r="L373" s="64">
        <v>-1.8699999999998909</v>
      </c>
      <c r="M373" s="68">
        <v>-9.9000000000000909</v>
      </c>
      <c r="N373" s="14"/>
      <c r="O373" s="14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0" customFormat="1" x14ac:dyDescent="0.2">
      <c r="A374" s="46" t="s">
        <v>607</v>
      </c>
      <c r="B374" s="47" t="s">
        <v>608</v>
      </c>
      <c r="C374" s="47" t="s">
        <v>16</v>
      </c>
      <c r="D374" s="47" t="s">
        <v>613</v>
      </c>
      <c r="E374" s="26">
        <v>3278999</v>
      </c>
      <c r="F374" s="156">
        <v>3868848</v>
      </c>
      <c r="G374" s="2">
        <f t="shared" si="11"/>
        <v>589849</v>
      </c>
      <c r="H374" s="44">
        <f t="shared" si="10"/>
        <v>0.1799</v>
      </c>
      <c r="I374" s="13" t="s">
        <v>870</v>
      </c>
      <c r="J374" s="16" t="s">
        <v>870</v>
      </c>
      <c r="K374" s="13">
        <v>2016</v>
      </c>
      <c r="L374" s="64">
        <v>-25.519999999999982</v>
      </c>
      <c r="M374" s="68">
        <v>-35.579999999999927</v>
      </c>
      <c r="N374" s="14"/>
      <c r="O374" s="1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0" customFormat="1" x14ac:dyDescent="0.2">
      <c r="A375" s="46" t="s">
        <v>607</v>
      </c>
      <c r="B375" s="47" t="s">
        <v>608</v>
      </c>
      <c r="C375" s="47" t="s">
        <v>82</v>
      </c>
      <c r="D375" s="47" t="s">
        <v>614</v>
      </c>
      <c r="E375" s="26">
        <v>2096263</v>
      </c>
      <c r="F375" s="156">
        <v>2324168</v>
      </c>
      <c r="G375" s="2">
        <f t="shared" si="11"/>
        <v>227905</v>
      </c>
      <c r="H375" s="44">
        <f t="shared" si="10"/>
        <v>0.1087</v>
      </c>
      <c r="I375" s="13" t="s">
        <v>870</v>
      </c>
      <c r="J375" s="16" t="s">
        <v>870</v>
      </c>
      <c r="K375" s="13">
        <v>2016</v>
      </c>
      <c r="L375" s="64">
        <v>-34.459999999999923</v>
      </c>
      <c r="M375" s="68">
        <v>-37.699999999999932</v>
      </c>
      <c r="N375" s="14"/>
      <c r="O375" s="14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0" customFormat="1" x14ac:dyDescent="0.2">
      <c r="A376" s="46" t="s">
        <v>607</v>
      </c>
      <c r="B376" s="47" t="s">
        <v>608</v>
      </c>
      <c r="C376" s="47" t="s">
        <v>59</v>
      </c>
      <c r="D376" s="47" t="s">
        <v>615</v>
      </c>
      <c r="E376" s="26">
        <v>585023</v>
      </c>
      <c r="F376" s="156">
        <v>700538</v>
      </c>
      <c r="G376" s="2">
        <f t="shared" si="11"/>
        <v>115515</v>
      </c>
      <c r="H376" s="44">
        <f t="shared" si="10"/>
        <v>0.19750000000000001</v>
      </c>
      <c r="I376" s="13" t="s">
        <v>870</v>
      </c>
      <c r="J376" s="16" t="s">
        <v>870</v>
      </c>
      <c r="K376" s="13" t="s">
        <v>915</v>
      </c>
      <c r="L376" s="64" t="s">
        <v>915</v>
      </c>
      <c r="M376" s="68" t="s">
        <v>915</v>
      </c>
      <c r="N376" s="14"/>
      <c r="O376" s="14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0" customFormat="1" x14ac:dyDescent="0.2">
      <c r="A377" s="46" t="s">
        <v>607</v>
      </c>
      <c r="B377" s="47" t="s">
        <v>608</v>
      </c>
      <c r="C377" s="47" t="s">
        <v>37</v>
      </c>
      <c r="D377" s="47" t="s">
        <v>144</v>
      </c>
      <c r="E377" s="26">
        <v>984907</v>
      </c>
      <c r="F377" s="156">
        <v>1149325</v>
      </c>
      <c r="G377" s="2">
        <f t="shared" si="11"/>
        <v>164418</v>
      </c>
      <c r="H377" s="44">
        <f t="shared" si="10"/>
        <v>0.16689999999999999</v>
      </c>
      <c r="I377" s="13" t="s">
        <v>870</v>
      </c>
      <c r="J377" s="16" t="s">
        <v>870</v>
      </c>
      <c r="K377" s="13" t="s">
        <v>915</v>
      </c>
      <c r="L377" s="64" t="s">
        <v>915</v>
      </c>
      <c r="M377" s="68" t="s">
        <v>915</v>
      </c>
      <c r="N377" s="14"/>
      <c r="O377" s="14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0" customFormat="1" x14ac:dyDescent="0.2">
      <c r="A378" s="46" t="s">
        <v>607</v>
      </c>
      <c r="B378" s="47" t="s">
        <v>608</v>
      </c>
      <c r="C378" s="47" t="s">
        <v>215</v>
      </c>
      <c r="D378" s="47" t="s">
        <v>616</v>
      </c>
      <c r="E378" s="26">
        <v>1636211</v>
      </c>
      <c r="F378" s="156">
        <v>1890879</v>
      </c>
      <c r="G378" s="2">
        <f t="shared" si="11"/>
        <v>254668</v>
      </c>
      <c r="H378" s="44">
        <f t="shared" si="10"/>
        <v>0.15559999999999999</v>
      </c>
      <c r="I378" s="13" t="s">
        <v>870</v>
      </c>
      <c r="J378" s="16" t="s">
        <v>870</v>
      </c>
      <c r="K378" s="13" t="s">
        <v>915</v>
      </c>
      <c r="L378" s="64" t="s">
        <v>915</v>
      </c>
      <c r="M378" s="68" t="s">
        <v>915</v>
      </c>
      <c r="N378" s="14"/>
      <c r="O378" s="14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0" customFormat="1" x14ac:dyDescent="0.2">
      <c r="A379" s="46" t="s">
        <v>617</v>
      </c>
      <c r="B379" s="47" t="s">
        <v>618</v>
      </c>
      <c r="C379" s="47" t="s">
        <v>176</v>
      </c>
      <c r="D379" s="47" t="s">
        <v>619</v>
      </c>
      <c r="E379" s="26">
        <v>258021</v>
      </c>
      <c r="F379" s="156">
        <v>346578</v>
      </c>
      <c r="G379" s="2">
        <f t="shared" si="11"/>
        <v>88557</v>
      </c>
      <c r="H379" s="44">
        <f t="shared" si="10"/>
        <v>0.34320000000000001</v>
      </c>
      <c r="I379" s="13" t="s">
        <v>870</v>
      </c>
      <c r="J379" s="16" t="s">
        <v>870</v>
      </c>
      <c r="K379" s="13" t="s">
        <v>915</v>
      </c>
      <c r="L379" s="64" t="s">
        <v>915</v>
      </c>
      <c r="M379" s="68" t="s">
        <v>915</v>
      </c>
      <c r="N379" s="14"/>
      <c r="O379" s="14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0" customFormat="1" x14ac:dyDescent="0.2">
      <c r="A380" s="46" t="s">
        <v>617</v>
      </c>
      <c r="B380" s="47" t="s">
        <v>618</v>
      </c>
      <c r="C380" s="47" t="s">
        <v>382</v>
      </c>
      <c r="D380" s="47" t="s">
        <v>620</v>
      </c>
      <c r="E380" s="26">
        <v>189877</v>
      </c>
      <c r="F380" s="156">
        <v>233729</v>
      </c>
      <c r="G380" s="2">
        <f t="shared" si="11"/>
        <v>43852</v>
      </c>
      <c r="H380" s="44">
        <f t="shared" si="10"/>
        <v>0.23089999999999999</v>
      </c>
      <c r="I380" s="13" t="s">
        <v>870</v>
      </c>
      <c r="J380" s="16" t="s">
        <v>870</v>
      </c>
      <c r="K380" s="13">
        <v>2016</v>
      </c>
      <c r="L380" s="64">
        <v>-7.6700000000000159</v>
      </c>
      <c r="M380" s="68">
        <v>-4.5900000000000034</v>
      </c>
      <c r="N380" s="14"/>
      <c r="O380" s="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0" customFormat="1" x14ac:dyDescent="0.2">
      <c r="A381" s="46" t="s">
        <v>617</v>
      </c>
      <c r="B381" s="47" t="s">
        <v>618</v>
      </c>
      <c r="C381" s="47" t="s">
        <v>245</v>
      </c>
      <c r="D381" s="47" t="s">
        <v>621</v>
      </c>
      <c r="E381" s="26">
        <v>98787</v>
      </c>
      <c r="F381" s="156">
        <v>134869</v>
      </c>
      <c r="G381" s="2">
        <f t="shared" si="11"/>
        <v>36082</v>
      </c>
      <c r="H381" s="44">
        <f t="shared" si="10"/>
        <v>0.36530000000000001</v>
      </c>
      <c r="I381" s="13" t="s">
        <v>870</v>
      </c>
      <c r="J381" s="16" t="s">
        <v>870</v>
      </c>
      <c r="K381" s="13" t="s">
        <v>915</v>
      </c>
      <c r="L381" s="64" t="s">
        <v>915</v>
      </c>
      <c r="M381" s="68" t="s">
        <v>915</v>
      </c>
      <c r="N381" s="14"/>
      <c r="O381" s="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0" customFormat="1" x14ac:dyDescent="0.2">
      <c r="A382" s="46" t="s">
        <v>617</v>
      </c>
      <c r="B382" s="47" t="s">
        <v>618</v>
      </c>
      <c r="C382" s="47" t="s">
        <v>622</v>
      </c>
      <c r="D382" s="47" t="s">
        <v>623</v>
      </c>
      <c r="E382" s="26">
        <v>573190</v>
      </c>
      <c r="F382" s="156">
        <v>751768</v>
      </c>
      <c r="G382" s="2">
        <f t="shared" si="11"/>
        <v>178578</v>
      </c>
      <c r="H382" s="44">
        <f t="shared" si="10"/>
        <v>0.31159999999999999</v>
      </c>
      <c r="I382" s="13" t="s">
        <v>870</v>
      </c>
      <c r="J382" s="16" t="s">
        <v>870</v>
      </c>
      <c r="K382" s="13" t="s">
        <v>915</v>
      </c>
      <c r="L382" s="64" t="s">
        <v>915</v>
      </c>
      <c r="M382" s="68" t="s">
        <v>915</v>
      </c>
      <c r="N382" s="14"/>
      <c r="O382" s="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0" customFormat="1" x14ac:dyDescent="0.2">
      <c r="A383" s="46" t="s">
        <v>617</v>
      </c>
      <c r="B383" s="47" t="s">
        <v>618</v>
      </c>
      <c r="C383" s="47" t="s">
        <v>624</v>
      </c>
      <c r="D383" s="47" t="s">
        <v>625</v>
      </c>
      <c r="E383" s="26">
        <v>1169203</v>
      </c>
      <c r="F383" s="156">
        <v>1359073</v>
      </c>
      <c r="G383" s="2">
        <f t="shared" si="11"/>
        <v>189870</v>
      </c>
      <c r="H383" s="44">
        <f t="shared" si="10"/>
        <v>0.16239999999999999</v>
      </c>
      <c r="I383" s="13" t="s">
        <v>870</v>
      </c>
      <c r="J383" s="16" t="s">
        <v>870</v>
      </c>
      <c r="K383" s="13" t="s">
        <v>915</v>
      </c>
      <c r="L383" s="64" t="s">
        <v>915</v>
      </c>
      <c r="M383" s="68" t="s">
        <v>915</v>
      </c>
      <c r="N383" s="14"/>
      <c r="O383" s="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0" customFormat="1" x14ac:dyDescent="0.2">
      <c r="A384" s="46" t="s">
        <v>617</v>
      </c>
      <c r="B384" s="47" t="s">
        <v>618</v>
      </c>
      <c r="C384" s="47" t="s">
        <v>57</v>
      </c>
      <c r="D384" s="47" t="s">
        <v>626</v>
      </c>
      <c r="E384" s="26">
        <v>2374814</v>
      </c>
      <c r="F384" s="156">
        <v>2967365</v>
      </c>
      <c r="G384" s="2">
        <f t="shared" si="11"/>
        <v>592551</v>
      </c>
      <c r="H384" s="44">
        <f t="shared" si="10"/>
        <v>0.2495</v>
      </c>
      <c r="I384" s="13" t="s">
        <v>870</v>
      </c>
      <c r="J384" s="16" t="s">
        <v>870</v>
      </c>
      <c r="K384" s="13" t="s">
        <v>915</v>
      </c>
      <c r="L384" s="64" t="s">
        <v>915</v>
      </c>
      <c r="M384" s="68" t="s">
        <v>915</v>
      </c>
      <c r="N384" s="14"/>
      <c r="O384" s="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0" customFormat="1" x14ac:dyDescent="0.2">
      <c r="A385" s="46" t="s">
        <v>617</v>
      </c>
      <c r="B385" s="47" t="s">
        <v>618</v>
      </c>
      <c r="C385" s="47" t="s">
        <v>18</v>
      </c>
      <c r="D385" s="47" t="s">
        <v>627</v>
      </c>
      <c r="E385" s="26">
        <v>117376</v>
      </c>
      <c r="F385" s="156">
        <v>228361</v>
      </c>
      <c r="G385" s="2">
        <f t="shared" si="11"/>
        <v>110985</v>
      </c>
      <c r="H385" s="44">
        <f t="shared" si="10"/>
        <v>0.9456</v>
      </c>
      <c r="I385" s="13">
        <v>1</v>
      </c>
      <c r="J385" s="16" t="s">
        <v>870</v>
      </c>
      <c r="K385" s="13" t="s">
        <v>915</v>
      </c>
      <c r="L385" s="64" t="s">
        <v>915</v>
      </c>
      <c r="M385" s="68" t="s">
        <v>915</v>
      </c>
      <c r="N385" s="14"/>
      <c r="O385" s="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0" customFormat="1" x14ac:dyDescent="0.2">
      <c r="A386" s="46" t="s">
        <v>617</v>
      </c>
      <c r="B386" s="47" t="s">
        <v>618</v>
      </c>
      <c r="C386" s="47" t="s">
        <v>193</v>
      </c>
      <c r="D386" s="47" t="s">
        <v>628</v>
      </c>
      <c r="E386" s="26">
        <v>824199</v>
      </c>
      <c r="F386" s="156">
        <v>1001450</v>
      </c>
      <c r="G386" s="2">
        <f t="shared" si="11"/>
        <v>177251</v>
      </c>
      <c r="H386" s="44">
        <f t="shared" si="10"/>
        <v>0.21510000000000001</v>
      </c>
      <c r="I386" s="13" t="s">
        <v>870</v>
      </c>
      <c r="J386" s="16" t="s">
        <v>870</v>
      </c>
      <c r="K386" s="13">
        <v>2016</v>
      </c>
      <c r="L386" s="64">
        <v>-31.1400000000001</v>
      </c>
      <c r="M386" s="68">
        <v>-16.479999999999961</v>
      </c>
      <c r="N386" s="14"/>
      <c r="O386" s="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0" customFormat="1" x14ac:dyDescent="0.2">
      <c r="A387" s="46" t="s">
        <v>617</v>
      </c>
      <c r="B387" s="47" t="s">
        <v>618</v>
      </c>
      <c r="C387" s="47" t="s">
        <v>22</v>
      </c>
      <c r="D387" s="47" t="s">
        <v>629</v>
      </c>
      <c r="E387" s="26">
        <v>175051</v>
      </c>
      <c r="F387" s="156">
        <v>249183</v>
      </c>
      <c r="G387" s="2">
        <f t="shared" si="11"/>
        <v>74132</v>
      </c>
      <c r="H387" s="44">
        <f t="shared" si="10"/>
        <v>0.42349999999999999</v>
      </c>
      <c r="I387" s="13" t="s">
        <v>870</v>
      </c>
      <c r="J387" s="16" t="s">
        <v>870</v>
      </c>
      <c r="K387" s="13" t="s">
        <v>915</v>
      </c>
      <c r="L387" s="64" t="s">
        <v>915</v>
      </c>
      <c r="M387" s="68" t="s">
        <v>915</v>
      </c>
      <c r="N387" s="14"/>
      <c r="O387" s="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0" customFormat="1" x14ac:dyDescent="0.2">
      <c r="A388" s="46" t="s">
        <v>617</v>
      </c>
      <c r="B388" s="47" t="s">
        <v>618</v>
      </c>
      <c r="C388" s="47" t="s">
        <v>308</v>
      </c>
      <c r="D388" s="47" t="s">
        <v>630</v>
      </c>
      <c r="E388" s="26">
        <v>1492985</v>
      </c>
      <c r="F388" s="156">
        <v>1832298</v>
      </c>
      <c r="G388" s="2">
        <f t="shared" si="11"/>
        <v>339313</v>
      </c>
      <c r="H388" s="44">
        <f t="shared" si="10"/>
        <v>0.2273</v>
      </c>
      <c r="I388" s="13" t="s">
        <v>870</v>
      </c>
      <c r="J388" s="16" t="s">
        <v>870</v>
      </c>
      <c r="K388" s="13">
        <v>2016</v>
      </c>
      <c r="L388" s="64">
        <v>-11.409999999999968</v>
      </c>
      <c r="M388" s="68">
        <v>-2.1700000000000728</v>
      </c>
      <c r="N388" s="14"/>
      <c r="O388" s="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0" customFormat="1" x14ac:dyDescent="0.2">
      <c r="A389" s="46" t="s">
        <v>617</v>
      </c>
      <c r="B389" s="47" t="s">
        <v>618</v>
      </c>
      <c r="C389" s="47" t="s">
        <v>631</v>
      </c>
      <c r="D389" s="47" t="s">
        <v>632</v>
      </c>
      <c r="E389" s="26">
        <v>892872</v>
      </c>
      <c r="F389" s="156">
        <v>1117125</v>
      </c>
      <c r="G389" s="2">
        <f t="shared" si="11"/>
        <v>224253</v>
      </c>
      <c r="H389" s="44">
        <f t="shared" si="10"/>
        <v>0.25119999999999998</v>
      </c>
      <c r="I389" s="13" t="s">
        <v>870</v>
      </c>
      <c r="J389" s="16" t="s">
        <v>870</v>
      </c>
      <c r="K389" s="13" t="s">
        <v>915</v>
      </c>
      <c r="L389" s="64" t="s">
        <v>915</v>
      </c>
      <c r="M389" s="68" t="s">
        <v>915</v>
      </c>
      <c r="N389" s="14"/>
      <c r="O389" s="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0" customFormat="1" x14ac:dyDescent="0.2">
      <c r="A390" s="46" t="s">
        <v>617</v>
      </c>
      <c r="B390" s="47" t="s">
        <v>618</v>
      </c>
      <c r="C390" s="47" t="s">
        <v>335</v>
      </c>
      <c r="D390" s="47" t="s">
        <v>633</v>
      </c>
      <c r="E390" s="26">
        <v>1273049</v>
      </c>
      <c r="F390" s="156">
        <v>1540781</v>
      </c>
      <c r="G390" s="2">
        <f t="shared" si="11"/>
        <v>267732</v>
      </c>
      <c r="H390" s="44">
        <f t="shared" si="10"/>
        <v>0.21029999999999999</v>
      </c>
      <c r="I390" s="13" t="s">
        <v>870</v>
      </c>
      <c r="J390" s="16" t="s">
        <v>870</v>
      </c>
      <c r="K390" s="13">
        <v>2016</v>
      </c>
      <c r="L390" s="64">
        <v>-24.669999999999959</v>
      </c>
      <c r="M390" s="68">
        <v>-1.4600000000000364</v>
      </c>
      <c r="N390" s="14"/>
      <c r="O390" s="14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0" customFormat="1" x14ac:dyDescent="0.2">
      <c r="A391" s="46" t="s">
        <v>634</v>
      </c>
      <c r="B391" s="47" t="s">
        <v>635</v>
      </c>
      <c r="C391" s="47" t="s">
        <v>153</v>
      </c>
      <c r="D391" s="47" t="s">
        <v>636</v>
      </c>
      <c r="E391" s="26">
        <v>314342</v>
      </c>
      <c r="F391" s="156">
        <v>385352</v>
      </c>
      <c r="G391" s="2">
        <f t="shared" si="11"/>
        <v>71010</v>
      </c>
      <c r="H391" s="44">
        <f t="shared" si="10"/>
        <v>0.22589999999999999</v>
      </c>
      <c r="I391" s="13" t="s">
        <v>870</v>
      </c>
      <c r="J391" s="16" t="s">
        <v>870</v>
      </c>
      <c r="K391" s="13" t="s">
        <v>915</v>
      </c>
      <c r="L391" s="64" t="s">
        <v>915</v>
      </c>
      <c r="M391" s="68" t="s">
        <v>915</v>
      </c>
      <c r="N391" s="14"/>
      <c r="O391" s="14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0" customFormat="1" x14ac:dyDescent="0.2">
      <c r="A392" s="46" t="s">
        <v>634</v>
      </c>
      <c r="B392" s="47" t="s">
        <v>635</v>
      </c>
      <c r="C392" s="47" t="s">
        <v>26</v>
      </c>
      <c r="D392" s="47" t="s">
        <v>637</v>
      </c>
      <c r="E392" s="26">
        <v>2543961</v>
      </c>
      <c r="F392" s="156">
        <v>3008510</v>
      </c>
      <c r="G392" s="2">
        <f t="shared" si="11"/>
        <v>464549</v>
      </c>
      <c r="H392" s="44">
        <f t="shared" si="10"/>
        <v>0.18260000000000001</v>
      </c>
      <c r="I392" s="13" t="s">
        <v>870</v>
      </c>
      <c r="J392" s="16" t="s">
        <v>870</v>
      </c>
      <c r="K392" s="13" t="s">
        <v>915</v>
      </c>
      <c r="L392" s="64" t="s">
        <v>915</v>
      </c>
      <c r="M392" s="68" t="s">
        <v>915</v>
      </c>
      <c r="N392" s="14"/>
      <c r="O392" s="14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0" customFormat="1" x14ac:dyDescent="0.2">
      <c r="A393" s="46" t="s">
        <v>634</v>
      </c>
      <c r="B393" s="47" t="s">
        <v>635</v>
      </c>
      <c r="C393" s="47" t="s">
        <v>369</v>
      </c>
      <c r="D393" s="47" t="s">
        <v>638</v>
      </c>
      <c r="E393" s="26">
        <v>2067038</v>
      </c>
      <c r="F393" s="156">
        <v>2459586</v>
      </c>
      <c r="G393" s="2">
        <f t="shared" si="11"/>
        <v>392548</v>
      </c>
      <c r="H393" s="44">
        <f t="shared" ref="H393:H456" si="12">ROUND(G393/E393,4)</f>
        <v>0.18990000000000001</v>
      </c>
      <c r="I393" s="13" t="s">
        <v>870</v>
      </c>
      <c r="J393" s="16" t="s">
        <v>870</v>
      </c>
      <c r="K393" s="13" t="s">
        <v>915</v>
      </c>
      <c r="L393" s="64" t="s">
        <v>915</v>
      </c>
      <c r="M393" s="68" t="s">
        <v>915</v>
      </c>
      <c r="N393" s="14"/>
      <c r="O393" s="14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0" customFormat="1" x14ac:dyDescent="0.2">
      <c r="A394" s="46" t="s">
        <v>634</v>
      </c>
      <c r="B394" s="47" t="s">
        <v>635</v>
      </c>
      <c r="C394" s="47" t="s">
        <v>251</v>
      </c>
      <c r="D394" s="47" t="s">
        <v>639</v>
      </c>
      <c r="E394" s="26">
        <v>3282754</v>
      </c>
      <c r="F394" s="156">
        <v>3817379</v>
      </c>
      <c r="G394" s="2">
        <f t="shared" ref="G394:G457" si="13">SUM(F394-E394)</f>
        <v>534625</v>
      </c>
      <c r="H394" s="44">
        <f t="shared" si="12"/>
        <v>0.16289999999999999</v>
      </c>
      <c r="I394" s="13" t="s">
        <v>870</v>
      </c>
      <c r="J394" s="16" t="s">
        <v>870</v>
      </c>
      <c r="K394" s="13">
        <v>2016</v>
      </c>
      <c r="L394" s="64">
        <v>-18.180000000000064</v>
      </c>
      <c r="M394" s="68">
        <v>-9.7399999999998954</v>
      </c>
      <c r="N394" s="14"/>
      <c r="O394" s="1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0" customFormat="1" x14ac:dyDescent="0.2">
      <c r="A395" s="46" t="s">
        <v>634</v>
      </c>
      <c r="B395" s="47" t="s">
        <v>635</v>
      </c>
      <c r="C395" s="47" t="s">
        <v>378</v>
      </c>
      <c r="D395" s="47" t="s">
        <v>640</v>
      </c>
      <c r="E395" s="26">
        <v>7831479</v>
      </c>
      <c r="F395" s="156">
        <v>8826654</v>
      </c>
      <c r="G395" s="2">
        <f t="shared" si="13"/>
        <v>995175</v>
      </c>
      <c r="H395" s="44">
        <f t="shared" si="12"/>
        <v>0.12709999999999999</v>
      </c>
      <c r="I395" s="13" t="s">
        <v>870</v>
      </c>
      <c r="J395" s="16" t="s">
        <v>870</v>
      </c>
      <c r="K395" s="13">
        <v>2016</v>
      </c>
      <c r="L395" s="64">
        <v>-155.82000000000016</v>
      </c>
      <c r="M395" s="68">
        <v>-119.03999999999996</v>
      </c>
      <c r="N395" s="14"/>
      <c r="O395" s="14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0" customFormat="1" x14ac:dyDescent="0.2">
      <c r="A396" s="46" t="s">
        <v>634</v>
      </c>
      <c r="B396" s="47" t="s">
        <v>635</v>
      </c>
      <c r="C396" s="47" t="s">
        <v>43</v>
      </c>
      <c r="D396" s="47" t="s">
        <v>641</v>
      </c>
      <c r="E396" s="26">
        <v>1950294</v>
      </c>
      <c r="F396" s="156">
        <v>2267345</v>
      </c>
      <c r="G396" s="2">
        <f t="shared" si="13"/>
        <v>317051</v>
      </c>
      <c r="H396" s="44">
        <f t="shared" si="12"/>
        <v>0.16259999999999999</v>
      </c>
      <c r="I396" s="13" t="s">
        <v>870</v>
      </c>
      <c r="J396" s="16" t="s">
        <v>870</v>
      </c>
      <c r="K396" s="13">
        <v>2016</v>
      </c>
      <c r="L396" s="64">
        <v>-18.629999999999995</v>
      </c>
      <c r="M396" s="68">
        <v>-4.3899999999999864</v>
      </c>
      <c r="N396" s="14"/>
      <c r="O396" s="14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0" customFormat="1" x14ac:dyDescent="0.2">
      <c r="A397" s="46" t="s">
        <v>634</v>
      </c>
      <c r="B397" s="47" t="s">
        <v>635</v>
      </c>
      <c r="C397" s="47" t="s">
        <v>61</v>
      </c>
      <c r="D397" s="47" t="s">
        <v>642</v>
      </c>
      <c r="E397" s="26">
        <v>2224347</v>
      </c>
      <c r="F397" s="156">
        <v>2627874</v>
      </c>
      <c r="G397" s="2">
        <f t="shared" si="13"/>
        <v>403527</v>
      </c>
      <c r="H397" s="44">
        <f t="shared" si="12"/>
        <v>0.18140000000000001</v>
      </c>
      <c r="I397" s="13" t="s">
        <v>870</v>
      </c>
      <c r="J397" s="16" t="s">
        <v>870</v>
      </c>
      <c r="K397" s="13" t="s">
        <v>915</v>
      </c>
      <c r="L397" s="64" t="s">
        <v>915</v>
      </c>
      <c r="M397" s="68" t="s">
        <v>915</v>
      </c>
      <c r="N397" s="14"/>
      <c r="O397" s="14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0" customFormat="1" x14ac:dyDescent="0.2">
      <c r="A398" s="46" t="s">
        <v>643</v>
      </c>
      <c r="B398" s="47" t="s">
        <v>644</v>
      </c>
      <c r="C398" s="47" t="s">
        <v>645</v>
      </c>
      <c r="D398" s="47" t="s">
        <v>646</v>
      </c>
      <c r="E398" s="26">
        <v>850896</v>
      </c>
      <c r="F398" s="156">
        <v>994272</v>
      </c>
      <c r="G398" s="2">
        <f t="shared" si="13"/>
        <v>143376</v>
      </c>
      <c r="H398" s="44">
        <f t="shared" si="12"/>
        <v>0.16850000000000001</v>
      </c>
      <c r="I398" s="13" t="s">
        <v>870</v>
      </c>
      <c r="J398" s="16" t="s">
        <v>870</v>
      </c>
      <c r="K398" s="13" t="s">
        <v>915</v>
      </c>
      <c r="L398" s="64" t="s">
        <v>915</v>
      </c>
      <c r="M398" s="68" t="s">
        <v>915</v>
      </c>
      <c r="N398" s="14"/>
      <c r="O398" s="14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0" customFormat="1" x14ac:dyDescent="0.2">
      <c r="A399" s="46" t="s">
        <v>643</v>
      </c>
      <c r="B399" s="47" t="s">
        <v>644</v>
      </c>
      <c r="C399" s="47" t="s">
        <v>26</v>
      </c>
      <c r="D399" s="47" t="s">
        <v>647</v>
      </c>
      <c r="E399" s="26">
        <v>2566679</v>
      </c>
      <c r="F399" s="156">
        <v>3088202</v>
      </c>
      <c r="G399" s="2">
        <f t="shared" si="13"/>
        <v>521523</v>
      </c>
      <c r="H399" s="44">
        <f t="shared" si="12"/>
        <v>0.20319999999999999</v>
      </c>
      <c r="I399" s="13" t="s">
        <v>870</v>
      </c>
      <c r="J399" s="16" t="s">
        <v>870</v>
      </c>
      <c r="K399" s="13" t="s">
        <v>915</v>
      </c>
      <c r="L399" s="64" t="s">
        <v>915</v>
      </c>
      <c r="M399" s="68" t="s">
        <v>915</v>
      </c>
      <c r="N399" s="14"/>
      <c r="O399" s="14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0" customFormat="1" x14ac:dyDescent="0.2">
      <c r="A400" s="46" t="s">
        <v>643</v>
      </c>
      <c r="B400" s="47" t="s">
        <v>644</v>
      </c>
      <c r="C400" s="47" t="s">
        <v>59</v>
      </c>
      <c r="D400" s="47" t="s">
        <v>648</v>
      </c>
      <c r="E400" s="26">
        <v>5218741</v>
      </c>
      <c r="F400" s="156">
        <v>6257938</v>
      </c>
      <c r="G400" s="2">
        <f t="shared" si="13"/>
        <v>1039197</v>
      </c>
      <c r="H400" s="44">
        <f t="shared" si="12"/>
        <v>0.1991</v>
      </c>
      <c r="I400" s="13" t="s">
        <v>870</v>
      </c>
      <c r="J400" s="16" t="s">
        <v>870</v>
      </c>
      <c r="K400" s="13" t="s">
        <v>915</v>
      </c>
      <c r="L400" s="64" t="s">
        <v>915</v>
      </c>
      <c r="M400" s="68" t="s">
        <v>915</v>
      </c>
      <c r="N400" s="14"/>
      <c r="O400" s="14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0" customFormat="1" x14ac:dyDescent="0.2">
      <c r="A401" s="46" t="s">
        <v>649</v>
      </c>
      <c r="B401" s="47" t="s">
        <v>650</v>
      </c>
      <c r="C401" s="47" t="s">
        <v>651</v>
      </c>
      <c r="D401" s="47" t="s">
        <v>652</v>
      </c>
      <c r="E401" s="26">
        <v>603964</v>
      </c>
      <c r="F401" s="156">
        <v>635072</v>
      </c>
      <c r="G401" s="2">
        <f t="shared" si="13"/>
        <v>31108</v>
      </c>
      <c r="H401" s="44">
        <f t="shared" si="12"/>
        <v>5.1499999999999997E-2</v>
      </c>
      <c r="I401" s="13" t="s">
        <v>870</v>
      </c>
      <c r="J401" s="16" t="s">
        <v>870</v>
      </c>
      <c r="K401" s="13" t="s">
        <v>915</v>
      </c>
      <c r="L401" s="64" t="s">
        <v>915</v>
      </c>
      <c r="M401" s="68" t="s">
        <v>915</v>
      </c>
      <c r="N401" s="14"/>
      <c r="O401" s="14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0" customFormat="1" x14ac:dyDescent="0.2">
      <c r="A402" s="46" t="s">
        <v>649</v>
      </c>
      <c r="B402" s="47" t="s">
        <v>650</v>
      </c>
      <c r="C402" s="47" t="s">
        <v>79</v>
      </c>
      <c r="D402" s="47" t="s">
        <v>653</v>
      </c>
      <c r="E402" s="26">
        <v>1092597</v>
      </c>
      <c r="F402" s="156">
        <v>1334906</v>
      </c>
      <c r="G402" s="2">
        <f t="shared" si="13"/>
        <v>242309</v>
      </c>
      <c r="H402" s="44">
        <f t="shared" si="12"/>
        <v>0.2218</v>
      </c>
      <c r="I402" s="13" t="s">
        <v>870</v>
      </c>
      <c r="J402" s="16" t="s">
        <v>870</v>
      </c>
      <c r="K402" s="13">
        <v>2016</v>
      </c>
      <c r="L402" s="64">
        <v>-12.75</v>
      </c>
      <c r="M402" s="68">
        <v>-0.69999999999998863</v>
      </c>
      <c r="N402" s="14"/>
      <c r="O402" s="14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0" customFormat="1" x14ac:dyDescent="0.2">
      <c r="A403" s="46" t="s">
        <v>649</v>
      </c>
      <c r="B403" s="47" t="s">
        <v>650</v>
      </c>
      <c r="C403" s="47" t="s">
        <v>168</v>
      </c>
      <c r="D403" s="47" t="s">
        <v>654</v>
      </c>
      <c r="E403" s="26">
        <v>11454977</v>
      </c>
      <c r="F403" s="156">
        <v>15007526</v>
      </c>
      <c r="G403" s="2">
        <f t="shared" si="13"/>
        <v>3552549</v>
      </c>
      <c r="H403" s="44">
        <f t="shared" si="12"/>
        <v>0.31009999999999999</v>
      </c>
      <c r="I403" s="13" t="s">
        <v>870</v>
      </c>
      <c r="J403" s="16" t="s">
        <v>870</v>
      </c>
      <c r="K403" s="13" t="s">
        <v>915</v>
      </c>
      <c r="L403" s="64" t="s">
        <v>915</v>
      </c>
      <c r="M403" s="68" t="s">
        <v>915</v>
      </c>
      <c r="N403" s="14"/>
      <c r="O403" s="14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0" customFormat="1" x14ac:dyDescent="0.2">
      <c r="A404" s="46" t="s">
        <v>649</v>
      </c>
      <c r="B404" s="47" t="s">
        <v>650</v>
      </c>
      <c r="C404" s="47" t="s">
        <v>99</v>
      </c>
      <c r="D404" s="47" t="s">
        <v>655</v>
      </c>
      <c r="E404" s="26">
        <v>3496203</v>
      </c>
      <c r="F404" s="156">
        <v>4304588</v>
      </c>
      <c r="G404" s="2">
        <f t="shared" si="13"/>
        <v>808385</v>
      </c>
      <c r="H404" s="44">
        <f t="shared" si="12"/>
        <v>0.23119999999999999</v>
      </c>
      <c r="I404" s="13" t="s">
        <v>870</v>
      </c>
      <c r="J404" s="16" t="s">
        <v>870</v>
      </c>
      <c r="K404" s="13" t="s">
        <v>915</v>
      </c>
      <c r="L404" s="64" t="s">
        <v>915</v>
      </c>
      <c r="M404" s="68" t="s">
        <v>915</v>
      </c>
      <c r="N404" s="14"/>
      <c r="O404" s="1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0" customFormat="1" x14ac:dyDescent="0.2">
      <c r="A405" s="46" t="s">
        <v>649</v>
      </c>
      <c r="B405" s="47" t="s">
        <v>650</v>
      </c>
      <c r="C405" s="47" t="s">
        <v>447</v>
      </c>
      <c r="D405" s="47" t="s">
        <v>656</v>
      </c>
      <c r="E405" s="26">
        <v>62475</v>
      </c>
      <c r="F405" s="156">
        <v>60732</v>
      </c>
      <c r="G405" s="2">
        <f t="shared" si="13"/>
        <v>-1743</v>
      </c>
      <c r="H405" s="44">
        <f t="shared" si="12"/>
        <v>-2.7900000000000001E-2</v>
      </c>
      <c r="I405" s="13">
        <v>1</v>
      </c>
      <c r="J405" s="16">
        <v>1</v>
      </c>
      <c r="K405" s="13">
        <v>2016</v>
      </c>
      <c r="L405" s="64">
        <v>-11.119999999999891</v>
      </c>
      <c r="M405" s="68">
        <v>9.1900000000000546</v>
      </c>
      <c r="N405" s="14"/>
      <c r="O405" s="14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0" customFormat="1" x14ac:dyDescent="0.2">
      <c r="A406" s="46" t="s">
        <v>649</v>
      </c>
      <c r="B406" s="47" t="s">
        <v>650</v>
      </c>
      <c r="C406" s="47" t="s">
        <v>224</v>
      </c>
      <c r="D406" s="47" t="s">
        <v>657</v>
      </c>
      <c r="E406" s="26">
        <v>617452</v>
      </c>
      <c r="F406" s="156">
        <v>784727</v>
      </c>
      <c r="G406" s="2">
        <f t="shared" si="13"/>
        <v>167275</v>
      </c>
      <c r="H406" s="44">
        <f t="shared" si="12"/>
        <v>0.27089999999999997</v>
      </c>
      <c r="I406" s="13" t="s">
        <v>870</v>
      </c>
      <c r="J406" s="16" t="s">
        <v>870</v>
      </c>
      <c r="K406" s="13">
        <v>2016</v>
      </c>
      <c r="L406" s="64">
        <v>-19.889999999999986</v>
      </c>
      <c r="M406" s="68">
        <v>-21.810000000000002</v>
      </c>
      <c r="N406" s="14"/>
      <c r="O406" s="14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0" customFormat="1" x14ac:dyDescent="0.2">
      <c r="A407" s="46" t="s">
        <v>649</v>
      </c>
      <c r="B407" s="47" t="s">
        <v>650</v>
      </c>
      <c r="C407" s="47" t="s">
        <v>460</v>
      </c>
      <c r="D407" s="47" t="s">
        <v>658</v>
      </c>
      <c r="E407" s="26">
        <v>848919</v>
      </c>
      <c r="F407" s="156">
        <v>1109019</v>
      </c>
      <c r="G407" s="2">
        <f t="shared" si="13"/>
        <v>260100</v>
      </c>
      <c r="H407" s="44">
        <f t="shared" si="12"/>
        <v>0.30640000000000001</v>
      </c>
      <c r="I407" s="13" t="s">
        <v>870</v>
      </c>
      <c r="J407" s="16" t="s">
        <v>870</v>
      </c>
      <c r="K407" s="13" t="s">
        <v>915</v>
      </c>
      <c r="L407" s="64" t="s">
        <v>915</v>
      </c>
      <c r="M407" s="68" t="s">
        <v>915</v>
      </c>
      <c r="N407" s="14"/>
      <c r="O407" s="14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0" customFormat="1" x14ac:dyDescent="0.2">
      <c r="A408" s="46" t="s">
        <v>659</v>
      </c>
      <c r="B408" s="47" t="s">
        <v>660</v>
      </c>
      <c r="C408" s="47" t="s">
        <v>510</v>
      </c>
      <c r="D408" s="47" t="s">
        <v>661</v>
      </c>
      <c r="E408" s="26">
        <v>1108588</v>
      </c>
      <c r="F408" s="156">
        <v>1378260</v>
      </c>
      <c r="G408" s="2">
        <f t="shared" si="13"/>
        <v>269672</v>
      </c>
      <c r="H408" s="44">
        <f t="shared" si="12"/>
        <v>0.24329999999999999</v>
      </c>
      <c r="I408" s="13" t="s">
        <v>870</v>
      </c>
      <c r="J408" s="16" t="s">
        <v>870</v>
      </c>
      <c r="K408" s="13" t="s">
        <v>915</v>
      </c>
      <c r="L408" s="64" t="s">
        <v>915</v>
      </c>
      <c r="M408" s="68" t="s">
        <v>915</v>
      </c>
      <c r="N408" s="14"/>
      <c r="O408" s="14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0" customFormat="1" x14ac:dyDescent="0.2">
      <c r="A409" s="46" t="s">
        <v>659</v>
      </c>
      <c r="B409" s="47" t="s">
        <v>660</v>
      </c>
      <c r="C409" s="47" t="s">
        <v>12</v>
      </c>
      <c r="D409" s="47" t="s">
        <v>662</v>
      </c>
      <c r="E409" s="26">
        <v>1231628</v>
      </c>
      <c r="F409" s="156">
        <v>1501868</v>
      </c>
      <c r="G409" s="2">
        <f t="shared" si="13"/>
        <v>270240</v>
      </c>
      <c r="H409" s="44">
        <f t="shared" si="12"/>
        <v>0.21940000000000001</v>
      </c>
      <c r="I409" s="13" t="s">
        <v>870</v>
      </c>
      <c r="J409" s="16" t="s">
        <v>870</v>
      </c>
      <c r="K409" s="13" t="s">
        <v>915</v>
      </c>
      <c r="L409" s="64" t="s">
        <v>915</v>
      </c>
      <c r="M409" s="68" t="s">
        <v>915</v>
      </c>
      <c r="N409" s="14"/>
      <c r="O409" s="14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0" customFormat="1" x14ac:dyDescent="0.2">
      <c r="A410" s="46" t="s">
        <v>659</v>
      </c>
      <c r="B410" s="47" t="s">
        <v>660</v>
      </c>
      <c r="C410" s="47" t="s">
        <v>663</v>
      </c>
      <c r="D410" s="47" t="s">
        <v>664</v>
      </c>
      <c r="E410" s="26">
        <v>529874</v>
      </c>
      <c r="F410" s="156">
        <v>655929</v>
      </c>
      <c r="G410" s="2">
        <f t="shared" si="13"/>
        <v>126055</v>
      </c>
      <c r="H410" s="44">
        <f t="shared" si="12"/>
        <v>0.2379</v>
      </c>
      <c r="I410" s="13" t="s">
        <v>870</v>
      </c>
      <c r="J410" s="16" t="s">
        <v>870</v>
      </c>
      <c r="K410" s="13" t="s">
        <v>915</v>
      </c>
      <c r="L410" s="64" t="s">
        <v>915</v>
      </c>
      <c r="M410" s="68" t="s">
        <v>915</v>
      </c>
      <c r="N410" s="14"/>
      <c r="O410" s="14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0" customFormat="1" x14ac:dyDescent="0.2">
      <c r="A411" s="46" t="s">
        <v>659</v>
      </c>
      <c r="B411" s="47" t="s">
        <v>660</v>
      </c>
      <c r="C411" s="47" t="s">
        <v>665</v>
      </c>
      <c r="D411" s="47" t="s">
        <v>666</v>
      </c>
      <c r="E411" s="26">
        <v>363021</v>
      </c>
      <c r="F411" s="156">
        <v>346453</v>
      </c>
      <c r="G411" s="2">
        <f t="shared" si="13"/>
        <v>-16568</v>
      </c>
      <c r="H411" s="44">
        <f t="shared" si="12"/>
        <v>-4.5600000000000002E-2</v>
      </c>
      <c r="I411" s="13" t="s">
        <v>870</v>
      </c>
      <c r="J411" s="16" t="s">
        <v>870</v>
      </c>
      <c r="K411" s="13">
        <v>2016</v>
      </c>
      <c r="L411" s="64">
        <v>-38.150000000000006</v>
      </c>
      <c r="M411" s="68">
        <v>-16.599999999999994</v>
      </c>
      <c r="N411" s="14"/>
      <c r="O411" s="14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0" customFormat="1" x14ac:dyDescent="0.2">
      <c r="A412" s="48" t="s">
        <v>659</v>
      </c>
      <c r="B412" s="49" t="s">
        <v>660</v>
      </c>
      <c r="C412" s="49" t="s">
        <v>858</v>
      </c>
      <c r="D412" s="49" t="s">
        <v>888</v>
      </c>
      <c r="E412" s="26">
        <v>409074</v>
      </c>
      <c r="F412" s="156">
        <v>456646</v>
      </c>
      <c r="G412" s="2">
        <f t="shared" si="13"/>
        <v>47572</v>
      </c>
      <c r="H412" s="44">
        <f t="shared" si="12"/>
        <v>0.1163</v>
      </c>
      <c r="I412" s="13" t="s">
        <v>870</v>
      </c>
      <c r="J412" s="16" t="s">
        <v>870</v>
      </c>
      <c r="K412" s="13" t="s">
        <v>915</v>
      </c>
      <c r="L412" s="64" t="s">
        <v>915</v>
      </c>
      <c r="M412" s="68" t="s">
        <v>915</v>
      </c>
      <c r="N412" s="14"/>
      <c r="O412" s="14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0" customFormat="1" x14ac:dyDescent="0.2">
      <c r="A413" s="46" t="s">
        <v>659</v>
      </c>
      <c r="B413" s="47" t="s">
        <v>660</v>
      </c>
      <c r="C413" s="47" t="s">
        <v>26</v>
      </c>
      <c r="D413" s="47" t="s">
        <v>667</v>
      </c>
      <c r="E413" s="26">
        <v>2791150</v>
      </c>
      <c r="F413" s="156">
        <v>3240234</v>
      </c>
      <c r="G413" s="2">
        <f t="shared" si="13"/>
        <v>449084</v>
      </c>
      <c r="H413" s="44">
        <f t="shared" si="12"/>
        <v>0.16089999999999999</v>
      </c>
      <c r="I413" s="13" t="s">
        <v>870</v>
      </c>
      <c r="J413" s="16" t="s">
        <v>870</v>
      </c>
      <c r="K413" s="13" t="s">
        <v>915</v>
      </c>
      <c r="L413" s="64" t="s">
        <v>915</v>
      </c>
      <c r="M413" s="68" t="s">
        <v>915</v>
      </c>
      <c r="N413" s="14"/>
      <c r="O413" s="14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0" customFormat="1" x14ac:dyDescent="0.2">
      <c r="A414" s="46" t="s">
        <v>659</v>
      </c>
      <c r="B414" s="47" t="s">
        <v>660</v>
      </c>
      <c r="C414" s="47" t="s">
        <v>57</v>
      </c>
      <c r="D414" s="47" t="s">
        <v>668</v>
      </c>
      <c r="E414" s="26">
        <v>942111</v>
      </c>
      <c r="F414" s="156">
        <v>1215076</v>
      </c>
      <c r="G414" s="2">
        <f t="shared" si="13"/>
        <v>272965</v>
      </c>
      <c r="H414" s="44">
        <f t="shared" si="12"/>
        <v>0.28970000000000001</v>
      </c>
      <c r="I414" s="13" t="s">
        <v>870</v>
      </c>
      <c r="J414" s="16" t="s">
        <v>870</v>
      </c>
      <c r="K414" s="13" t="s">
        <v>915</v>
      </c>
      <c r="L414" s="64" t="s">
        <v>915</v>
      </c>
      <c r="M414" s="68" t="s">
        <v>915</v>
      </c>
      <c r="N414" s="14"/>
      <c r="O414" s="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0" customFormat="1" x14ac:dyDescent="0.2">
      <c r="A415" s="46" t="s">
        <v>659</v>
      </c>
      <c r="B415" s="47" t="s">
        <v>660</v>
      </c>
      <c r="C415" s="47" t="s">
        <v>18</v>
      </c>
      <c r="D415" s="47" t="s">
        <v>669</v>
      </c>
      <c r="E415" s="26">
        <v>1187254</v>
      </c>
      <c r="F415" s="156">
        <v>1340198</v>
      </c>
      <c r="G415" s="2">
        <f t="shared" si="13"/>
        <v>152944</v>
      </c>
      <c r="H415" s="44">
        <f t="shared" si="12"/>
        <v>0.1288</v>
      </c>
      <c r="I415" s="13" t="s">
        <v>870</v>
      </c>
      <c r="J415" s="16" t="s">
        <v>870</v>
      </c>
      <c r="K415" s="13">
        <v>2016</v>
      </c>
      <c r="L415" s="64">
        <v>-38.740000000000009</v>
      </c>
      <c r="M415" s="68">
        <v>-43.600000000000023</v>
      </c>
      <c r="N415" s="14"/>
      <c r="O415" s="14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0" customFormat="1" x14ac:dyDescent="0.2">
      <c r="A416" s="46" t="s">
        <v>659</v>
      </c>
      <c r="B416" s="47" t="s">
        <v>660</v>
      </c>
      <c r="C416" s="47" t="s">
        <v>369</v>
      </c>
      <c r="D416" s="47" t="s">
        <v>670</v>
      </c>
      <c r="E416" s="26">
        <v>36446</v>
      </c>
      <c r="F416" s="156">
        <v>35125</v>
      </c>
      <c r="G416" s="2">
        <f t="shared" si="13"/>
        <v>-1321</v>
      </c>
      <c r="H416" s="44">
        <f t="shared" si="12"/>
        <v>-3.6200000000000003E-2</v>
      </c>
      <c r="I416" s="13">
        <v>1</v>
      </c>
      <c r="J416" s="16">
        <v>1</v>
      </c>
      <c r="K416" s="13" t="s">
        <v>915</v>
      </c>
      <c r="L416" s="64" t="s">
        <v>915</v>
      </c>
      <c r="M416" s="68" t="s">
        <v>915</v>
      </c>
      <c r="N416" s="14"/>
      <c r="O416" s="14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0" customFormat="1" x14ac:dyDescent="0.2">
      <c r="A417" s="46" t="s">
        <v>659</v>
      </c>
      <c r="B417" s="47" t="s">
        <v>660</v>
      </c>
      <c r="C417" s="47" t="s">
        <v>233</v>
      </c>
      <c r="D417" s="47" t="s">
        <v>671</v>
      </c>
      <c r="E417" s="26">
        <v>1621125</v>
      </c>
      <c r="F417" s="156">
        <v>1936181</v>
      </c>
      <c r="G417" s="2">
        <f t="shared" si="13"/>
        <v>315056</v>
      </c>
      <c r="H417" s="44">
        <f t="shared" si="12"/>
        <v>0.1943</v>
      </c>
      <c r="I417" s="13" t="s">
        <v>870</v>
      </c>
      <c r="J417" s="16" t="s">
        <v>870</v>
      </c>
      <c r="K417" s="13" t="s">
        <v>915</v>
      </c>
      <c r="L417" s="64" t="s">
        <v>915</v>
      </c>
      <c r="M417" s="68" t="s">
        <v>915</v>
      </c>
      <c r="N417" s="14"/>
      <c r="O417" s="14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0" customFormat="1" x14ac:dyDescent="0.2">
      <c r="A418" s="46" t="s">
        <v>659</v>
      </c>
      <c r="B418" s="47" t="s">
        <v>660</v>
      </c>
      <c r="C418" s="47" t="s">
        <v>20</v>
      </c>
      <c r="D418" s="47" t="s">
        <v>672</v>
      </c>
      <c r="E418" s="26">
        <v>482058</v>
      </c>
      <c r="F418" s="156">
        <v>682885</v>
      </c>
      <c r="G418" s="2">
        <f t="shared" si="13"/>
        <v>200827</v>
      </c>
      <c r="H418" s="44">
        <f t="shared" si="12"/>
        <v>0.41660000000000003</v>
      </c>
      <c r="I418" s="13" t="s">
        <v>870</v>
      </c>
      <c r="J418" s="16" t="s">
        <v>870</v>
      </c>
      <c r="K418" s="13" t="s">
        <v>915</v>
      </c>
      <c r="L418" s="64" t="s">
        <v>915</v>
      </c>
      <c r="M418" s="68" t="s">
        <v>915</v>
      </c>
      <c r="N418" s="14"/>
      <c r="O418" s="14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0" customFormat="1" x14ac:dyDescent="0.2">
      <c r="A419" s="46" t="s">
        <v>659</v>
      </c>
      <c r="B419" s="47" t="s">
        <v>660</v>
      </c>
      <c r="C419" s="47" t="s">
        <v>673</v>
      </c>
      <c r="D419" s="47" t="s">
        <v>674</v>
      </c>
      <c r="E419" s="26">
        <v>1241081</v>
      </c>
      <c r="F419" s="156">
        <v>1346226</v>
      </c>
      <c r="G419" s="2">
        <f t="shared" si="13"/>
        <v>105145</v>
      </c>
      <c r="H419" s="44">
        <f t="shared" si="12"/>
        <v>8.4699999999999998E-2</v>
      </c>
      <c r="I419" s="13" t="s">
        <v>870</v>
      </c>
      <c r="J419" s="16" t="s">
        <v>870</v>
      </c>
      <c r="K419" s="13">
        <v>2016</v>
      </c>
      <c r="L419" s="64">
        <v>-64.32000000000005</v>
      </c>
      <c r="M419" s="68">
        <v>-40.259999999999991</v>
      </c>
      <c r="N419" s="14"/>
      <c r="O419" s="14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0" customFormat="1" x14ac:dyDescent="0.2">
      <c r="A420" s="46" t="s">
        <v>659</v>
      </c>
      <c r="B420" s="47" t="s">
        <v>660</v>
      </c>
      <c r="C420" s="47" t="s">
        <v>22</v>
      </c>
      <c r="D420" s="47" t="s">
        <v>675</v>
      </c>
      <c r="E420" s="26">
        <v>1630893</v>
      </c>
      <c r="F420" s="156">
        <v>1914364</v>
      </c>
      <c r="G420" s="2">
        <f t="shared" si="13"/>
        <v>283471</v>
      </c>
      <c r="H420" s="44">
        <f t="shared" si="12"/>
        <v>0.17380000000000001</v>
      </c>
      <c r="I420" s="13" t="s">
        <v>870</v>
      </c>
      <c r="J420" s="16" t="s">
        <v>870</v>
      </c>
      <c r="K420" s="13" t="s">
        <v>915</v>
      </c>
      <c r="L420" s="64" t="s">
        <v>915</v>
      </c>
      <c r="M420" s="68" t="s">
        <v>915</v>
      </c>
      <c r="N420" s="14"/>
      <c r="O420" s="14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0" customFormat="1" x14ac:dyDescent="0.2">
      <c r="A421" s="46" t="s">
        <v>659</v>
      </c>
      <c r="B421" s="47" t="s">
        <v>660</v>
      </c>
      <c r="C421" s="47" t="s">
        <v>676</v>
      </c>
      <c r="D421" s="47" t="s">
        <v>677</v>
      </c>
      <c r="E421" s="26">
        <v>531778</v>
      </c>
      <c r="F421" s="156">
        <v>563890</v>
      </c>
      <c r="G421" s="2">
        <f t="shared" si="13"/>
        <v>32112</v>
      </c>
      <c r="H421" s="44">
        <f t="shared" si="12"/>
        <v>6.0400000000000002E-2</v>
      </c>
      <c r="I421" s="13" t="s">
        <v>870</v>
      </c>
      <c r="J421" s="16" t="s">
        <v>870</v>
      </c>
      <c r="K421" s="13">
        <v>2016</v>
      </c>
      <c r="L421" s="64">
        <v>-24.140000000000043</v>
      </c>
      <c r="M421" s="68">
        <v>-15.689999999999998</v>
      </c>
      <c r="N421" s="14"/>
      <c r="O421" s="14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0" customFormat="1" x14ac:dyDescent="0.2">
      <c r="A422" s="46" t="s">
        <v>659</v>
      </c>
      <c r="B422" s="47" t="s">
        <v>660</v>
      </c>
      <c r="C422" s="47" t="s">
        <v>71</v>
      </c>
      <c r="D422" s="47" t="s">
        <v>678</v>
      </c>
      <c r="E422" s="26">
        <v>9154951</v>
      </c>
      <c r="F422" s="156">
        <v>11035989</v>
      </c>
      <c r="G422" s="2">
        <f t="shared" si="13"/>
        <v>1881038</v>
      </c>
      <c r="H422" s="44">
        <f t="shared" si="12"/>
        <v>0.20549999999999999</v>
      </c>
      <c r="I422" s="13" t="s">
        <v>870</v>
      </c>
      <c r="J422" s="16" t="s">
        <v>870</v>
      </c>
      <c r="K422" s="13" t="s">
        <v>915</v>
      </c>
      <c r="L422" s="64" t="s">
        <v>915</v>
      </c>
      <c r="M422" s="68" t="s">
        <v>915</v>
      </c>
      <c r="N422" s="14"/>
      <c r="O422" s="14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0" customFormat="1" x14ac:dyDescent="0.2">
      <c r="A423" s="46" t="s">
        <v>679</v>
      </c>
      <c r="B423" s="47" t="s">
        <v>680</v>
      </c>
      <c r="C423" s="47" t="s">
        <v>26</v>
      </c>
      <c r="D423" s="47" t="s">
        <v>681</v>
      </c>
      <c r="E423" s="26">
        <v>1334350</v>
      </c>
      <c r="F423" s="156">
        <v>1667207</v>
      </c>
      <c r="G423" s="2">
        <f t="shared" si="13"/>
        <v>332857</v>
      </c>
      <c r="H423" s="44">
        <f t="shared" si="12"/>
        <v>0.2495</v>
      </c>
      <c r="I423" s="13" t="s">
        <v>870</v>
      </c>
      <c r="J423" s="16" t="s">
        <v>870</v>
      </c>
      <c r="K423" s="13" t="s">
        <v>915</v>
      </c>
      <c r="L423" s="64" t="s">
        <v>915</v>
      </c>
      <c r="M423" s="68" t="s">
        <v>915</v>
      </c>
      <c r="N423" s="14"/>
      <c r="O423" s="14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0" customFormat="1" x14ac:dyDescent="0.2">
      <c r="A424" s="46" t="s">
        <v>679</v>
      </c>
      <c r="B424" s="47" t="s">
        <v>680</v>
      </c>
      <c r="C424" s="47" t="s">
        <v>67</v>
      </c>
      <c r="D424" s="47" t="s">
        <v>682</v>
      </c>
      <c r="E424" s="26">
        <v>1952817</v>
      </c>
      <c r="F424" s="156">
        <v>2337285</v>
      </c>
      <c r="G424" s="2">
        <f t="shared" si="13"/>
        <v>384468</v>
      </c>
      <c r="H424" s="44">
        <f t="shared" si="12"/>
        <v>0.19689999999999999</v>
      </c>
      <c r="I424" s="13" t="s">
        <v>870</v>
      </c>
      <c r="J424" s="16" t="s">
        <v>870</v>
      </c>
      <c r="K424" s="13" t="s">
        <v>915</v>
      </c>
      <c r="L424" s="64" t="s">
        <v>915</v>
      </c>
      <c r="M424" s="68" t="s">
        <v>915</v>
      </c>
      <c r="N424" s="14"/>
      <c r="O424" s="1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0" customFormat="1" x14ac:dyDescent="0.2">
      <c r="A425" s="46" t="s">
        <v>679</v>
      </c>
      <c r="B425" s="47" t="s">
        <v>680</v>
      </c>
      <c r="C425" s="47" t="s">
        <v>168</v>
      </c>
      <c r="D425" s="47" t="s">
        <v>683</v>
      </c>
      <c r="E425" s="26">
        <v>6478759</v>
      </c>
      <c r="F425" s="156">
        <v>7644709</v>
      </c>
      <c r="G425" s="2">
        <f t="shared" si="13"/>
        <v>1165950</v>
      </c>
      <c r="H425" s="44">
        <f t="shared" si="12"/>
        <v>0.18</v>
      </c>
      <c r="I425" s="13" t="s">
        <v>870</v>
      </c>
      <c r="J425" s="16" t="s">
        <v>870</v>
      </c>
      <c r="K425" s="13">
        <v>2016</v>
      </c>
      <c r="L425" s="64">
        <v>-8.25</v>
      </c>
      <c r="M425" s="68">
        <v>16.349999999999909</v>
      </c>
      <c r="N425" s="14"/>
      <c r="O425" s="14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0" customFormat="1" x14ac:dyDescent="0.2">
      <c r="A426" s="46" t="s">
        <v>679</v>
      </c>
      <c r="B426" s="47" t="s">
        <v>680</v>
      </c>
      <c r="C426" s="47" t="s">
        <v>41</v>
      </c>
      <c r="D426" s="47" t="s">
        <v>684</v>
      </c>
      <c r="E426" s="26">
        <v>8789920</v>
      </c>
      <c r="F426" s="156">
        <v>10361354</v>
      </c>
      <c r="G426" s="2">
        <f t="shared" si="13"/>
        <v>1571434</v>
      </c>
      <c r="H426" s="44">
        <f t="shared" si="12"/>
        <v>0.17879999999999999</v>
      </c>
      <c r="I426" s="13" t="s">
        <v>870</v>
      </c>
      <c r="J426" s="16" t="s">
        <v>870</v>
      </c>
      <c r="K426" s="13">
        <v>2016</v>
      </c>
      <c r="L426" s="64">
        <v>-52.899999999999636</v>
      </c>
      <c r="M426" s="68">
        <v>-52.599999999999909</v>
      </c>
      <c r="N426" s="14"/>
      <c r="O426" s="14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0" customFormat="1" x14ac:dyDescent="0.2">
      <c r="A427" s="46" t="s">
        <v>679</v>
      </c>
      <c r="B427" s="47" t="s">
        <v>680</v>
      </c>
      <c r="C427" s="47" t="s">
        <v>685</v>
      </c>
      <c r="D427" s="47" t="s">
        <v>686</v>
      </c>
      <c r="E427" s="26">
        <v>2922241</v>
      </c>
      <c r="F427" s="156">
        <v>3484181</v>
      </c>
      <c r="G427" s="2">
        <f t="shared" si="13"/>
        <v>561940</v>
      </c>
      <c r="H427" s="44">
        <f t="shared" si="12"/>
        <v>0.1923</v>
      </c>
      <c r="I427" s="13" t="s">
        <v>870</v>
      </c>
      <c r="J427" s="16" t="s">
        <v>870</v>
      </c>
      <c r="K427" s="13" t="s">
        <v>915</v>
      </c>
      <c r="L427" s="64" t="s">
        <v>915</v>
      </c>
      <c r="M427" s="68" t="s">
        <v>915</v>
      </c>
      <c r="N427" s="14"/>
      <c r="O427" s="14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0" customFormat="1" x14ac:dyDescent="0.2">
      <c r="A428" s="46" t="s">
        <v>679</v>
      </c>
      <c r="B428" s="47" t="s">
        <v>680</v>
      </c>
      <c r="C428" s="47" t="s">
        <v>22</v>
      </c>
      <c r="D428" s="47" t="s">
        <v>687</v>
      </c>
      <c r="E428" s="26">
        <v>1142411</v>
      </c>
      <c r="F428" s="156">
        <v>1500828</v>
      </c>
      <c r="G428" s="2">
        <f t="shared" si="13"/>
        <v>358417</v>
      </c>
      <c r="H428" s="44">
        <f t="shared" si="12"/>
        <v>0.31369999999999998</v>
      </c>
      <c r="I428" s="13" t="s">
        <v>870</v>
      </c>
      <c r="J428" s="16" t="s">
        <v>870</v>
      </c>
      <c r="K428" s="13" t="s">
        <v>915</v>
      </c>
      <c r="L428" s="64" t="s">
        <v>915</v>
      </c>
      <c r="M428" s="68" t="s">
        <v>915</v>
      </c>
      <c r="N428" s="14"/>
      <c r="O428" s="14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0" customFormat="1" x14ac:dyDescent="0.2">
      <c r="A429" s="46" t="s">
        <v>679</v>
      </c>
      <c r="B429" s="47" t="s">
        <v>680</v>
      </c>
      <c r="C429" s="47" t="s">
        <v>356</v>
      </c>
      <c r="D429" s="47" t="s">
        <v>688</v>
      </c>
      <c r="E429" s="26">
        <v>993811</v>
      </c>
      <c r="F429" s="156">
        <v>1196187</v>
      </c>
      <c r="G429" s="2">
        <f t="shared" si="13"/>
        <v>202376</v>
      </c>
      <c r="H429" s="44">
        <f t="shared" si="12"/>
        <v>0.2036</v>
      </c>
      <c r="I429" s="13" t="s">
        <v>870</v>
      </c>
      <c r="J429" s="16" t="s">
        <v>870</v>
      </c>
      <c r="K429" s="13">
        <v>2016</v>
      </c>
      <c r="L429" s="64">
        <v>-5.7200000000000273</v>
      </c>
      <c r="M429" s="68">
        <v>-0.73000000000001819</v>
      </c>
      <c r="N429" s="14"/>
      <c r="O429" s="14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0" customFormat="1" x14ac:dyDescent="0.2">
      <c r="A430" s="46" t="s">
        <v>689</v>
      </c>
      <c r="B430" s="47" t="s">
        <v>690</v>
      </c>
      <c r="C430" s="47" t="s">
        <v>392</v>
      </c>
      <c r="D430" s="47" t="s">
        <v>274</v>
      </c>
      <c r="E430" s="26">
        <v>830015</v>
      </c>
      <c r="F430" s="156">
        <v>1129582</v>
      </c>
      <c r="G430" s="2">
        <f t="shared" si="13"/>
        <v>299567</v>
      </c>
      <c r="H430" s="44">
        <f t="shared" si="12"/>
        <v>0.3609</v>
      </c>
      <c r="I430" s="13" t="s">
        <v>870</v>
      </c>
      <c r="J430" s="16" t="s">
        <v>870</v>
      </c>
      <c r="K430" s="13" t="s">
        <v>915</v>
      </c>
      <c r="L430" s="64" t="s">
        <v>915</v>
      </c>
      <c r="M430" s="68" t="s">
        <v>915</v>
      </c>
      <c r="N430" s="14"/>
      <c r="O430" s="14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0" customFormat="1" x14ac:dyDescent="0.2">
      <c r="A431" s="46" t="s">
        <v>689</v>
      </c>
      <c r="B431" s="47" t="s">
        <v>690</v>
      </c>
      <c r="C431" s="47" t="s">
        <v>12</v>
      </c>
      <c r="D431" s="47" t="s">
        <v>692</v>
      </c>
      <c r="E431" s="26">
        <v>1363763</v>
      </c>
      <c r="F431" s="156">
        <v>1542307</v>
      </c>
      <c r="G431" s="2">
        <f t="shared" si="13"/>
        <v>178544</v>
      </c>
      <c r="H431" s="44">
        <f t="shared" si="12"/>
        <v>0.13089999999999999</v>
      </c>
      <c r="I431" s="13" t="s">
        <v>870</v>
      </c>
      <c r="J431" s="16" t="s">
        <v>870</v>
      </c>
      <c r="K431" s="13">
        <v>2016</v>
      </c>
      <c r="L431" s="64">
        <v>-7.1000000000000227</v>
      </c>
      <c r="M431" s="68">
        <v>-12.600000000000023</v>
      </c>
      <c r="N431" s="14"/>
      <c r="O431" s="14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0" customFormat="1" x14ac:dyDescent="0.2">
      <c r="A432" s="46" t="s">
        <v>689</v>
      </c>
      <c r="B432" s="47" t="s">
        <v>690</v>
      </c>
      <c r="C432" s="47" t="s">
        <v>14</v>
      </c>
      <c r="D432" s="47" t="s">
        <v>693</v>
      </c>
      <c r="E432" s="26">
        <v>1391807</v>
      </c>
      <c r="F432" s="156">
        <v>1626110</v>
      </c>
      <c r="G432" s="2">
        <f t="shared" si="13"/>
        <v>234303</v>
      </c>
      <c r="H432" s="44">
        <f t="shared" si="12"/>
        <v>0.16830000000000001</v>
      </c>
      <c r="I432" s="13" t="s">
        <v>870</v>
      </c>
      <c r="J432" s="16" t="s">
        <v>870</v>
      </c>
      <c r="K432" s="13" t="s">
        <v>915</v>
      </c>
      <c r="L432" s="64" t="s">
        <v>915</v>
      </c>
      <c r="M432" s="68" t="s">
        <v>915</v>
      </c>
      <c r="N432" s="14"/>
      <c r="O432" s="14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0" customFormat="1" x14ac:dyDescent="0.2">
      <c r="A433" s="46" t="s">
        <v>689</v>
      </c>
      <c r="B433" s="47" t="s">
        <v>690</v>
      </c>
      <c r="C433" s="47" t="s">
        <v>26</v>
      </c>
      <c r="D433" s="47" t="s">
        <v>694</v>
      </c>
      <c r="E433" s="26">
        <v>5979082</v>
      </c>
      <c r="F433" s="156">
        <v>7099987</v>
      </c>
      <c r="G433" s="2">
        <f t="shared" si="13"/>
        <v>1120905</v>
      </c>
      <c r="H433" s="44">
        <f t="shared" si="12"/>
        <v>0.1875</v>
      </c>
      <c r="I433" s="13" t="s">
        <v>870</v>
      </c>
      <c r="J433" s="16" t="s">
        <v>870</v>
      </c>
      <c r="K433" s="13">
        <v>2016</v>
      </c>
      <c r="L433" s="64">
        <v>-9.4800000000000182</v>
      </c>
      <c r="M433" s="68">
        <v>-57.579999999999927</v>
      </c>
      <c r="N433" s="14"/>
      <c r="O433" s="14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0" customFormat="1" x14ac:dyDescent="0.2">
      <c r="A434" s="46" t="s">
        <v>689</v>
      </c>
      <c r="B434" s="47" t="s">
        <v>690</v>
      </c>
      <c r="C434" s="47" t="s">
        <v>57</v>
      </c>
      <c r="D434" s="47" t="s">
        <v>695</v>
      </c>
      <c r="E434" s="26">
        <v>2699550</v>
      </c>
      <c r="F434" s="156">
        <v>3149639</v>
      </c>
      <c r="G434" s="2">
        <f t="shared" si="13"/>
        <v>450089</v>
      </c>
      <c r="H434" s="44">
        <f t="shared" si="12"/>
        <v>0.16669999999999999</v>
      </c>
      <c r="I434" s="13" t="s">
        <v>870</v>
      </c>
      <c r="J434" s="16" t="s">
        <v>870</v>
      </c>
      <c r="K434" s="13" t="s">
        <v>915</v>
      </c>
      <c r="L434" s="64" t="s">
        <v>915</v>
      </c>
      <c r="M434" s="68" t="s">
        <v>915</v>
      </c>
      <c r="N434" s="14"/>
      <c r="O434" s="1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0" customFormat="1" x14ac:dyDescent="0.2">
      <c r="A435" s="46" t="s">
        <v>689</v>
      </c>
      <c r="B435" s="47" t="s">
        <v>690</v>
      </c>
      <c r="C435" s="47" t="s">
        <v>79</v>
      </c>
      <c r="D435" s="47" t="s">
        <v>696</v>
      </c>
      <c r="E435" s="26">
        <v>4441426</v>
      </c>
      <c r="F435" s="156">
        <v>5228990</v>
      </c>
      <c r="G435" s="2">
        <f t="shared" si="13"/>
        <v>787564</v>
      </c>
      <c r="H435" s="44">
        <f t="shared" si="12"/>
        <v>0.17730000000000001</v>
      </c>
      <c r="I435" s="13" t="s">
        <v>870</v>
      </c>
      <c r="J435" s="16" t="s">
        <v>870</v>
      </c>
      <c r="K435" s="13" t="s">
        <v>915</v>
      </c>
      <c r="L435" s="64" t="s">
        <v>915</v>
      </c>
      <c r="M435" s="68" t="s">
        <v>915</v>
      </c>
      <c r="N435" s="14"/>
      <c r="O435" s="14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0" customFormat="1" x14ac:dyDescent="0.2">
      <c r="A436" s="46" t="s">
        <v>689</v>
      </c>
      <c r="B436" s="47" t="s">
        <v>690</v>
      </c>
      <c r="C436" s="47" t="s">
        <v>16</v>
      </c>
      <c r="D436" s="47" t="s">
        <v>697</v>
      </c>
      <c r="E436" s="26">
        <v>931716</v>
      </c>
      <c r="F436" s="156">
        <v>1067449</v>
      </c>
      <c r="G436" s="2">
        <f t="shared" si="13"/>
        <v>135733</v>
      </c>
      <c r="H436" s="44">
        <f t="shared" si="12"/>
        <v>0.1457</v>
      </c>
      <c r="I436" s="13" t="s">
        <v>870</v>
      </c>
      <c r="J436" s="16" t="s">
        <v>870</v>
      </c>
      <c r="K436" s="13" t="s">
        <v>915</v>
      </c>
      <c r="L436" s="64" t="s">
        <v>915</v>
      </c>
      <c r="M436" s="68" t="s">
        <v>915</v>
      </c>
      <c r="N436" s="14"/>
      <c r="O436" s="14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0" customFormat="1" x14ac:dyDescent="0.2">
      <c r="A437" s="46" t="s">
        <v>689</v>
      </c>
      <c r="B437" s="47" t="s">
        <v>690</v>
      </c>
      <c r="C437" s="47" t="s">
        <v>82</v>
      </c>
      <c r="D437" s="47" t="s">
        <v>698</v>
      </c>
      <c r="E437" s="26">
        <v>1035946</v>
      </c>
      <c r="F437" s="156">
        <v>1197853</v>
      </c>
      <c r="G437" s="2">
        <f t="shared" si="13"/>
        <v>161907</v>
      </c>
      <c r="H437" s="44">
        <f t="shared" si="12"/>
        <v>0.15629999999999999</v>
      </c>
      <c r="I437" s="13" t="s">
        <v>870</v>
      </c>
      <c r="J437" s="16" t="s">
        <v>870</v>
      </c>
      <c r="K437" s="13" t="s">
        <v>915</v>
      </c>
      <c r="L437" s="64" t="s">
        <v>915</v>
      </c>
      <c r="M437" s="68" t="s">
        <v>915</v>
      </c>
      <c r="N437" s="14"/>
      <c r="O437" s="14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0" customFormat="1" x14ac:dyDescent="0.2">
      <c r="A438" s="46" t="s">
        <v>689</v>
      </c>
      <c r="B438" s="47" t="s">
        <v>690</v>
      </c>
      <c r="C438" s="47" t="s">
        <v>185</v>
      </c>
      <c r="D438" s="47" t="s">
        <v>691</v>
      </c>
      <c r="E438" s="26">
        <v>1373247</v>
      </c>
      <c r="F438" s="156">
        <v>1771833</v>
      </c>
      <c r="G438" s="2">
        <f t="shared" si="13"/>
        <v>398586</v>
      </c>
      <c r="H438" s="44">
        <f t="shared" si="12"/>
        <v>0.2903</v>
      </c>
      <c r="I438" s="13" t="s">
        <v>870</v>
      </c>
      <c r="J438" s="16" t="s">
        <v>870</v>
      </c>
      <c r="K438" s="13" t="s">
        <v>915</v>
      </c>
      <c r="L438" s="64" t="s">
        <v>915</v>
      </c>
      <c r="M438" s="68" t="s">
        <v>915</v>
      </c>
      <c r="N438" s="14"/>
      <c r="O438" s="14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0" customFormat="1" x14ac:dyDescent="0.2">
      <c r="A439" s="46" t="s">
        <v>689</v>
      </c>
      <c r="B439" s="47" t="s">
        <v>690</v>
      </c>
      <c r="C439" s="47" t="s">
        <v>483</v>
      </c>
      <c r="D439" s="47" t="s">
        <v>699</v>
      </c>
      <c r="E439" s="26">
        <v>7920453</v>
      </c>
      <c r="F439" s="156">
        <v>9117840</v>
      </c>
      <c r="G439" s="2">
        <f t="shared" si="13"/>
        <v>1197387</v>
      </c>
      <c r="H439" s="44">
        <f t="shared" si="12"/>
        <v>0.1512</v>
      </c>
      <c r="I439" s="13" t="s">
        <v>870</v>
      </c>
      <c r="J439" s="16" t="s">
        <v>870</v>
      </c>
      <c r="K439" s="13">
        <v>2016</v>
      </c>
      <c r="L439" s="64">
        <v>-41.690000000000055</v>
      </c>
      <c r="M439" s="68">
        <v>-49.5</v>
      </c>
      <c r="N439" s="14"/>
      <c r="O439" s="14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0" customFormat="1" x14ac:dyDescent="0.2">
      <c r="A440" s="46" t="s">
        <v>689</v>
      </c>
      <c r="B440" s="47" t="s">
        <v>690</v>
      </c>
      <c r="C440" s="47" t="s">
        <v>30</v>
      </c>
      <c r="D440" s="47" t="s">
        <v>700</v>
      </c>
      <c r="E440" s="26">
        <v>14210205</v>
      </c>
      <c r="F440" s="156">
        <v>16705475</v>
      </c>
      <c r="G440" s="2">
        <f t="shared" si="13"/>
        <v>2495270</v>
      </c>
      <c r="H440" s="44">
        <f t="shared" si="12"/>
        <v>0.17560000000000001</v>
      </c>
      <c r="I440" s="13" t="s">
        <v>870</v>
      </c>
      <c r="J440" s="16" t="s">
        <v>870</v>
      </c>
      <c r="K440" s="13" t="s">
        <v>915</v>
      </c>
      <c r="L440" s="64" t="s">
        <v>915</v>
      </c>
      <c r="M440" s="68" t="s">
        <v>915</v>
      </c>
      <c r="N440" s="14"/>
      <c r="O440" s="14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0" customFormat="1" x14ac:dyDescent="0.2">
      <c r="A441" s="46" t="s">
        <v>689</v>
      </c>
      <c r="B441" s="47" t="s">
        <v>690</v>
      </c>
      <c r="C441" s="47" t="s">
        <v>701</v>
      </c>
      <c r="D441" s="47" t="s">
        <v>702</v>
      </c>
      <c r="E441" s="26">
        <v>1239027</v>
      </c>
      <c r="F441" s="156">
        <v>1369268</v>
      </c>
      <c r="G441" s="2">
        <f t="shared" si="13"/>
        <v>130241</v>
      </c>
      <c r="H441" s="44">
        <f t="shared" si="12"/>
        <v>0.1051</v>
      </c>
      <c r="I441" s="13" t="s">
        <v>870</v>
      </c>
      <c r="J441" s="16" t="s">
        <v>870</v>
      </c>
      <c r="K441" s="13" t="s">
        <v>915</v>
      </c>
      <c r="L441" s="64" t="s">
        <v>915</v>
      </c>
      <c r="M441" s="68" t="s">
        <v>915</v>
      </c>
      <c r="N441" s="14"/>
      <c r="O441" s="14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0" customFormat="1" x14ac:dyDescent="0.2">
      <c r="A442" s="46" t="s">
        <v>689</v>
      </c>
      <c r="B442" s="47" t="s">
        <v>690</v>
      </c>
      <c r="C442" s="47" t="s">
        <v>703</v>
      </c>
      <c r="D442" s="47" t="s">
        <v>704</v>
      </c>
      <c r="E442" s="26">
        <v>434010</v>
      </c>
      <c r="F442" s="156">
        <v>464617</v>
      </c>
      <c r="G442" s="2">
        <f t="shared" si="13"/>
        <v>30607</v>
      </c>
      <c r="H442" s="44">
        <f t="shared" si="12"/>
        <v>7.0499999999999993E-2</v>
      </c>
      <c r="I442" s="13" t="s">
        <v>870</v>
      </c>
      <c r="J442" s="16" t="s">
        <v>870</v>
      </c>
      <c r="K442" s="13">
        <v>2016</v>
      </c>
      <c r="L442" s="64">
        <v>-29.859999999999957</v>
      </c>
      <c r="M442" s="68">
        <v>-21.480000000000018</v>
      </c>
      <c r="N442" s="14"/>
      <c r="O442" s="14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0" customFormat="1" x14ac:dyDescent="0.2">
      <c r="A443" s="46" t="s">
        <v>689</v>
      </c>
      <c r="B443" s="47" t="s">
        <v>690</v>
      </c>
      <c r="C443" s="47" t="s">
        <v>705</v>
      </c>
      <c r="D443" s="47" t="s">
        <v>706</v>
      </c>
      <c r="E443" s="26">
        <v>1192163</v>
      </c>
      <c r="F443" s="156">
        <v>1417263</v>
      </c>
      <c r="G443" s="2">
        <f t="shared" si="13"/>
        <v>225100</v>
      </c>
      <c r="H443" s="44">
        <f t="shared" si="12"/>
        <v>0.1888</v>
      </c>
      <c r="I443" s="13" t="s">
        <v>870</v>
      </c>
      <c r="J443" s="16" t="s">
        <v>870</v>
      </c>
      <c r="K443" s="13" t="s">
        <v>915</v>
      </c>
      <c r="L443" s="64" t="s">
        <v>915</v>
      </c>
      <c r="M443" s="68" t="s">
        <v>915</v>
      </c>
      <c r="N443" s="14"/>
      <c r="O443" s="14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0" customFormat="1" x14ac:dyDescent="0.2">
      <c r="A444" s="46" t="s">
        <v>707</v>
      </c>
      <c r="B444" s="47" t="s">
        <v>708</v>
      </c>
      <c r="C444" s="47" t="s">
        <v>645</v>
      </c>
      <c r="D444" s="47" t="s">
        <v>709</v>
      </c>
      <c r="E444" s="26">
        <v>337711</v>
      </c>
      <c r="F444" s="156">
        <v>311099</v>
      </c>
      <c r="G444" s="2">
        <f t="shared" si="13"/>
        <v>-26612</v>
      </c>
      <c r="H444" s="44">
        <f t="shared" si="12"/>
        <v>-7.8799999999999995E-2</v>
      </c>
      <c r="I444" s="13" t="s">
        <v>870</v>
      </c>
      <c r="J444" s="16" t="s">
        <v>870</v>
      </c>
      <c r="K444" s="13">
        <v>2016</v>
      </c>
      <c r="L444" s="64">
        <v>-26.660000000000011</v>
      </c>
      <c r="M444" s="68">
        <v>-18.049999999999997</v>
      </c>
      <c r="N444" s="14"/>
      <c r="O444" s="1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0" customFormat="1" x14ac:dyDescent="0.2">
      <c r="A445" s="46" t="s">
        <v>707</v>
      </c>
      <c r="B445" s="47" t="s">
        <v>708</v>
      </c>
      <c r="C445" s="47" t="s">
        <v>201</v>
      </c>
      <c r="D445" s="47" t="s">
        <v>710</v>
      </c>
      <c r="E445" s="26">
        <v>398537</v>
      </c>
      <c r="F445" s="156">
        <v>439937</v>
      </c>
      <c r="G445" s="2">
        <f t="shared" si="13"/>
        <v>41400</v>
      </c>
      <c r="H445" s="44">
        <f t="shared" si="12"/>
        <v>0.10390000000000001</v>
      </c>
      <c r="I445" s="13" t="s">
        <v>870</v>
      </c>
      <c r="J445" s="16" t="s">
        <v>870</v>
      </c>
      <c r="K445" s="13">
        <v>2016</v>
      </c>
      <c r="L445" s="64">
        <v>-9.5999999999999943</v>
      </c>
      <c r="M445" s="68">
        <v>-2.3599999999999994</v>
      </c>
      <c r="N445" s="14"/>
      <c r="O445" s="14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0" customFormat="1" x14ac:dyDescent="0.2">
      <c r="A446" s="46" t="s">
        <v>707</v>
      </c>
      <c r="B446" s="47" t="s">
        <v>708</v>
      </c>
      <c r="C446" s="47" t="s">
        <v>711</v>
      </c>
      <c r="D446" s="47" t="s">
        <v>712</v>
      </c>
      <c r="E446" s="26">
        <v>338634</v>
      </c>
      <c r="F446" s="156">
        <v>215657</v>
      </c>
      <c r="G446" s="2">
        <f t="shared" si="13"/>
        <v>-122977</v>
      </c>
      <c r="H446" s="44">
        <f t="shared" si="12"/>
        <v>-0.36320000000000002</v>
      </c>
      <c r="I446" s="13" t="s">
        <v>870</v>
      </c>
      <c r="J446" s="16" t="s">
        <v>870</v>
      </c>
      <c r="K446" s="13">
        <v>2016</v>
      </c>
      <c r="L446" s="64">
        <v>-55.399999999999991</v>
      </c>
      <c r="M446" s="68">
        <v>-12.170000000000002</v>
      </c>
      <c r="N446" s="14"/>
      <c r="O446" s="14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0" customFormat="1" x14ac:dyDescent="0.2">
      <c r="A447" s="46" t="s">
        <v>707</v>
      </c>
      <c r="B447" s="47" t="s">
        <v>708</v>
      </c>
      <c r="C447" s="47" t="s">
        <v>26</v>
      </c>
      <c r="D447" s="47" t="s">
        <v>713</v>
      </c>
      <c r="E447" s="26">
        <v>2532091</v>
      </c>
      <c r="F447" s="156">
        <v>2914246</v>
      </c>
      <c r="G447" s="2">
        <f t="shared" si="13"/>
        <v>382155</v>
      </c>
      <c r="H447" s="44">
        <f t="shared" si="12"/>
        <v>0.15090000000000001</v>
      </c>
      <c r="I447" s="13" t="s">
        <v>870</v>
      </c>
      <c r="J447" s="16" t="s">
        <v>870</v>
      </c>
      <c r="K447" s="13" t="s">
        <v>915</v>
      </c>
      <c r="L447" s="64" t="s">
        <v>915</v>
      </c>
      <c r="M447" s="68" t="s">
        <v>915</v>
      </c>
      <c r="N447" s="14"/>
      <c r="O447" s="14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0" customFormat="1" x14ac:dyDescent="0.2">
      <c r="A448" s="46" t="s">
        <v>707</v>
      </c>
      <c r="B448" s="47" t="s">
        <v>708</v>
      </c>
      <c r="C448" s="47" t="s">
        <v>185</v>
      </c>
      <c r="D448" s="47" t="s">
        <v>714</v>
      </c>
      <c r="E448" s="26">
        <v>1950280</v>
      </c>
      <c r="F448" s="156">
        <v>2247291</v>
      </c>
      <c r="G448" s="2">
        <f t="shared" si="13"/>
        <v>297011</v>
      </c>
      <c r="H448" s="44">
        <f t="shared" si="12"/>
        <v>0.15229999999999999</v>
      </c>
      <c r="I448" s="13" t="s">
        <v>870</v>
      </c>
      <c r="J448" s="16" t="s">
        <v>870</v>
      </c>
      <c r="K448" s="13" t="s">
        <v>915</v>
      </c>
      <c r="L448" s="64" t="s">
        <v>915</v>
      </c>
      <c r="M448" s="68" t="s">
        <v>915</v>
      </c>
      <c r="N448" s="14"/>
      <c r="O448" s="14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0" customFormat="1" x14ac:dyDescent="0.2">
      <c r="A449" s="46" t="s">
        <v>707</v>
      </c>
      <c r="B449" s="47" t="s">
        <v>708</v>
      </c>
      <c r="C449" s="47" t="s">
        <v>353</v>
      </c>
      <c r="D449" s="47" t="s">
        <v>715</v>
      </c>
      <c r="E449" s="26">
        <v>3811079</v>
      </c>
      <c r="F449" s="156">
        <v>4473521</v>
      </c>
      <c r="G449" s="2">
        <f t="shared" si="13"/>
        <v>662442</v>
      </c>
      <c r="H449" s="44">
        <f t="shared" si="12"/>
        <v>0.17380000000000001</v>
      </c>
      <c r="I449" s="13" t="s">
        <v>870</v>
      </c>
      <c r="J449" s="16" t="s">
        <v>870</v>
      </c>
      <c r="K449" s="13" t="s">
        <v>915</v>
      </c>
      <c r="L449" s="64" t="s">
        <v>915</v>
      </c>
      <c r="M449" s="68" t="s">
        <v>915</v>
      </c>
      <c r="N449" s="14"/>
      <c r="O449" s="14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0" customFormat="1" x14ac:dyDescent="0.2">
      <c r="A450" s="46" t="s">
        <v>707</v>
      </c>
      <c r="B450" s="47" t="s">
        <v>708</v>
      </c>
      <c r="C450" s="47" t="s">
        <v>47</v>
      </c>
      <c r="D450" s="47" t="s">
        <v>716</v>
      </c>
      <c r="E450" s="26">
        <v>940500</v>
      </c>
      <c r="F450" s="156">
        <v>1013798</v>
      </c>
      <c r="G450" s="2">
        <f t="shared" si="13"/>
        <v>73298</v>
      </c>
      <c r="H450" s="44">
        <f t="shared" si="12"/>
        <v>7.7899999999999997E-2</v>
      </c>
      <c r="I450" s="13" t="s">
        <v>870</v>
      </c>
      <c r="J450" s="16" t="s">
        <v>870</v>
      </c>
      <c r="K450" s="13">
        <v>2016</v>
      </c>
      <c r="L450" s="64">
        <v>-27.550000000000011</v>
      </c>
      <c r="M450" s="68">
        <v>-24.010000000000019</v>
      </c>
      <c r="N450" s="14"/>
      <c r="O450" s="14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0" customFormat="1" x14ac:dyDescent="0.2">
      <c r="A451" s="46" t="s">
        <v>717</v>
      </c>
      <c r="B451" s="47" t="s">
        <v>718</v>
      </c>
      <c r="C451" s="47" t="s">
        <v>79</v>
      </c>
      <c r="D451" s="47" t="s">
        <v>719</v>
      </c>
      <c r="E451" s="26">
        <v>78433</v>
      </c>
      <c r="F451" s="156">
        <v>178069</v>
      </c>
      <c r="G451" s="2">
        <f t="shared" si="13"/>
        <v>99636</v>
      </c>
      <c r="H451" s="44">
        <f t="shared" si="12"/>
        <v>1.2703</v>
      </c>
      <c r="I451" s="13">
        <v>1</v>
      </c>
      <c r="J451" s="16" t="s">
        <v>870</v>
      </c>
      <c r="K451" s="13">
        <v>2016</v>
      </c>
      <c r="L451" s="64">
        <v>-3.8400000000000318</v>
      </c>
      <c r="M451" s="68">
        <v>-1.289999999999992</v>
      </c>
      <c r="N451" s="14"/>
      <c r="O451" s="14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0" customFormat="1" x14ac:dyDescent="0.2">
      <c r="A452" s="46" t="s">
        <v>717</v>
      </c>
      <c r="B452" s="47" t="s">
        <v>718</v>
      </c>
      <c r="C452" s="47" t="s">
        <v>59</v>
      </c>
      <c r="D452" s="47" t="s">
        <v>720</v>
      </c>
      <c r="E452" s="26">
        <v>17410</v>
      </c>
      <c r="F452" s="156">
        <v>17660</v>
      </c>
      <c r="G452" s="2">
        <f t="shared" si="13"/>
        <v>250</v>
      </c>
      <c r="H452" s="44">
        <f t="shared" si="12"/>
        <v>1.44E-2</v>
      </c>
      <c r="I452" s="13">
        <v>1</v>
      </c>
      <c r="J452" s="16">
        <v>1</v>
      </c>
      <c r="K452" s="13" t="s">
        <v>915</v>
      </c>
      <c r="L452" s="64" t="s">
        <v>915</v>
      </c>
      <c r="M452" s="68" t="s">
        <v>915</v>
      </c>
      <c r="N452" s="14"/>
      <c r="O452" s="14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0" customFormat="1" x14ac:dyDescent="0.2">
      <c r="A453" s="46" t="s">
        <v>717</v>
      </c>
      <c r="B453" s="47" t="s">
        <v>718</v>
      </c>
      <c r="C453" s="47" t="s">
        <v>37</v>
      </c>
      <c r="D453" s="47" t="s">
        <v>721</v>
      </c>
      <c r="E453" s="26">
        <v>40241</v>
      </c>
      <c r="F453" s="156">
        <v>39615</v>
      </c>
      <c r="G453" s="2">
        <f t="shared" si="13"/>
        <v>-626</v>
      </c>
      <c r="H453" s="44">
        <f t="shared" si="12"/>
        <v>-1.5599999999999999E-2</v>
      </c>
      <c r="I453" s="13">
        <v>1</v>
      </c>
      <c r="J453" s="16">
        <v>1</v>
      </c>
      <c r="K453" s="13" t="s">
        <v>915</v>
      </c>
      <c r="L453" s="64" t="s">
        <v>915</v>
      </c>
      <c r="M453" s="68" t="s">
        <v>915</v>
      </c>
      <c r="N453" s="14"/>
      <c r="O453" s="14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0" customFormat="1" x14ac:dyDescent="0.2">
      <c r="A454" s="46" t="s">
        <v>717</v>
      </c>
      <c r="B454" s="47" t="s">
        <v>718</v>
      </c>
      <c r="C454" s="47" t="s">
        <v>39</v>
      </c>
      <c r="D454" s="47" t="s">
        <v>722</v>
      </c>
      <c r="E454" s="26">
        <v>0</v>
      </c>
      <c r="F454" s="156">
        <v>18287</v>
      </c>
      <c r="G454" s="2">
        <f t="shared" si="13"/>
        <v>18287</v>
      </c>
      <c r="H454" s="44">
        <v>1</v>
      </c>
      <c r="I454" s="13">
        <v>1</v>
      </c>
      <c r="J454" s="16">
        <v>1</v>
      </c>
      <c r="K454" s="13" t="s">
        <v>915</v>
      </c>
      <c r="L454" s="64" t="s">
        <v>915</v>
      </c>
      <c r="M454" s="68" t="s">
        <v>915</v>
      </c>
      <c r="N454" s="14"/>
      <c r="O454" s="1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0" customFormat="1" x14ac:dyDescent="0.2">
      <c r="A455" s="46" t="s">
        <v>717</v>
      </c>
      <c r="B455" s="47" t="s">
        <v>718</v>
      </c>
      <c r="C455" s="47" t="s">
        <v>344</v>
      </c>
      <c r="D455" s="47" t="s">
        <v>723</v>
      </c>
      <c r="E455" s="26">
        <v>21973</v>
      </c>
      <c r="F455" s="156">
        <v>21551</v>
      </c>
      <c r="G455" s="2">
        <f t="shared" si="13"/>
        <v>-422</v>
      </c>
      <c r="H455" s="44">
        <f t="shared" si="12"/>
        <v>-1.9199999999999998E-2</v>
      </c>
      <c r="I455" s="13">
        <v>1</v>
      </c>
      <c r="J455" s="16">
        <v>1</v>
      </c>
      <c r="K455" s="13" t="s">
        <v>915</v>
      </c>
      <c r="L455" s="64" t="s">
        <v>915</v>
      </c>
      <c r="M455" s="68" t="s">
        <v>915</v>
      </c>
      <c r="N455" s="14"/>
      <c r="O455" s="14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0" customFormat="1" x14ac:dyDescent="0.2">
      <c r="A456" s="46" t="s">
        <v>724</v>
      </c>
      <c r="B456" s="47" t="s">
        <v>725</v>
      </c>
      <c r="C456" s="47" t="s">
        <v>510</v>
      </c>
      <c r="D456" s="47" t="s">
        <v>726</v>
      </c>
      <c r="E456" s="26">
        <v>1151754</v>
      </c>
      <c r="F456" s="156">
        <v>1460153</v>
      </c>
      <c r="G456" s="2">
        <f t="shared" si="13"/>
        <v>308399</v>
      </c>
      <c r="H456" s="44">
        <f t="shared" si="12"/>
        <v>0.26779999999999998</v>
      </c>
      <c r="I456" s="13" t="s">
        <v>870</v>
      </c>
      <c r="J456" s="16" t="s">
        <v>870</v>
      </c>
      <c r="K456" s="13" t="s">
        <v>915</v>
      </c>
      <c r="L456" s="64" t="s">
        <v>915</v>
      </c>
      <c r="M456" s="68" t="s">
        <v>915</v>
      </c>
      <c r="N456" s="14"/>
      <c r="O456" s="14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0" customFormat="1" x14ac:dyDescent="0.2">
      <c r="A457" s="46" t="s">
        <v>724</v>
      </c>
      <c r="B457" s="47" t="s">
        <v>725</v>
      </c>
      <c r="C457" s="47" t="s">
        <v>26</v>
      </c>
      <c r="D457" s="47" t="s">
        <v>727</v>
      </c>
      <c r="E457" s="26">
        <v>9939545</v>
      </c>
      <c r="F457" s="156">
        <v>12135985</v>
      </c>
      <c r="G457" s="2">
        <f t="shared" si="13"/>
        <v>2196440</v>
      </c>
      <c r="H457" s="44">
        <f t="shared" ref="H457:H520" si="14">ROUND(G457/E457,4)</f>
        <v>0.221</v>
      </c>
      <c r="I457" s="13" t="s">
        <v>870</v>
      </c>
      <c r="J457" s="16" t="s">
        <v>870</v>
      </c>
      <c r="K457" s="13">
        <v>2016</v>
      </c>
      <c r="L457" s="64">
        <v>-53.210000000000036</v>
      </c>
      <c r="M457" s="68">
        <v>-116.40999999999985</v>
      </c>
      <c r="N457" s="14"/>
      <c r="O457" s="14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0" customFormat="1" x14ac:dyDescent="0.2">
      <c r="A458" s="46" t="s">
        <v>724</v>
      </c>
      <c r="B458" s="47" t="s">
        <v>725</v>
      </c>
      <c r="C458" s="47" t="s">
        <v>57</v>
      </c>
      <c r="D458" s="47" t="s">
        <v>728</v>
      </c>
      <c r="E458" s="26">
        <v>3303120</v>
      </c>
      <c r="F458" s="156">
        <v>4687631</v>
      </c>
      <c r="G458" s="2">
        <f t="shared" ref="G458:G521" si="15">SUM(F458-E458)</f>
        <v>1384511</v>
      </c>
      <c r="H458" s="44">
        <f t="shared" si="14"/>
        <v>0.41920000000000002</v>
      </c>
      <c r="I458" s="13" t="s">
        <v>870</v>
      </c>
      <c r="J458" s="16" t="s">
        <v>870</v>
      </c>
      <c r="K458" s="13" t="s">
        <v>915</v>
      </c>
      <c r="L458" s="64" t="s">
        <v>915</v>
      </c>
      <c r="M458" s="68" t="s">
        <v>915</v>
      </c>
      <c r="N458" s="14"/>
      <c r="O458" s="14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0" customFormat="1" x14ac:dyDescent="0.2">
      <c r="A459" s="46" t="s">
        <v>724</v>
      </c>
      <c r="B459" s="47" t="s">
        <v>725</v>
      </c>
      <c r="C459" s="47" t="s">
        <v>79</v>
      </c>
      <c r="D459" s="47" t="s">
        <v>729</v>
      </c>
      <c r="E459" s="26">
        <v>3049813</v>
      </c>
      <c r="F459" s="156">
        <v>3424927</v>
      </c>
      <c r="G459" s="2">
        <f t="shared" si="15"/>
        <v>375114</v>
      </c>
      <c r="H459" s="44">
        <f t="shared" si="14"/>
        <v>0.123</v>
      </c>
      <c r="I459" s="13" t="s">
        <v>870</v>
      </c>
      <c r="J459" s="16" t="s">
        <v>870</v>
      </c>
      <c r="K459" s="13">
        <v>2016</v>
      </c>
      <c r="L459" s="64">
        <v>-76.399999999999864</v>
      </c>
      <c r="M459" s="68">
        <v>-70.669999999999959</v>
      </c>
      <c r="N459" s="14"/>
      <c r="O459" s="14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0" customFormat="1" x14ac:dyDescent="0.2">
      <c r="A460" s="46" t="s">
        <v>724</v>
      </c>
      <c r="B460" s="47" t="s">
        <v>725</v>
      </c>
      <c r="C460" s="47" t="s">
        <v>16</v>
      </c>
      <c r="D460" s="47" t="s">
        <v>730</v>
      </c>
      <c r="E460" s="26">
        <v>2465990</v>
      </c>
      <c r="F460" s="156">
        <v>3387125</v>
      </c>
      <c r="G460" s="2">
        <f t="shared" si="15"/>
        <v>921135</v>
      </c>
      <c r="H460" s="44">
        <f t="shared" si="14"/>
        <v>0.3735</v>
      </c>
      <c r="I460" s="13" t="s">
        <v>870</v>
      </c>
      <c r="J460" s="16" t="s">
        <v>870</v>
      </c>
      <c r="K460" s="13">
        <v>2016</v>
      </c>
      <c r="L460" s="64">
        <v>-39.359999999999673</v>
      </c>
      <c r="M460" s="68">
        <v>-40.599999999999909</v>
      </c>
      <c r="N460" s="14"/>
      <c r="O460" s="14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0" customFormat="1" x14ac:dyDescent="0.2">
      <c r="A461" s="46" t="s">
        <v>724</v>
      </c>
      <c r="B461" s="47" t="s">
        <v>725</v>
      </c>
      <c r="C461" s="47" t="s">
        <v>82</v>
      </c>
      <c r="D461" s="47" t="s">
        <v>731</v>
      </c>
      <c r="E461" s="26">
        <v>4082418</v>
      </c>
      <c r="F461" s="156">
        <v>4860773</v>
      </c>
      <c r="G461" s="2">
        <f t="shared" si="15"/>
        <v>778355</v>
      </c>
      <c r="H461" s="44">
        <f t="shared" si="14"/>
        <v>0.19070000000000001</v>
      </c>
      <c r="I461" s="13" t="s">
        <v>870</v>
      </c>
      <c r="J461" s="16" t="s">
        <v>870</v>
      </c>
      <c r="K461" s="13">
        <v>2016</v>
      </c>
      <c r="L461" s="64">
        <v>-10.5300000000002</v>
      </c>
      <c r="M461" s="68">
        <v>-9.4799999999997908</v>
      </c>
      <c r="N461" s="14"/>
      <c r="O461" s="14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0" customFormat="1" x14ac:dyDescent="0.2">
      <c r="A462" s="46" t="s">
        <v>724</v>
      </c>
      <c r="B462" s="47" t="s">
        <v>725</v>
      </c>
      <c r="C462" s="47" t="s">
        <v>59</v>
      </c>
      <c r="D462" s="47" t="s">
        <v>732</v>
      </c>
      <c r="E462" s="26">
        <v>3772524</v>
      </c>
      <c r="F462" s="156">
        <v>4522729</v>
      </c>
      <c r="G462" s="2">
        <f t="shared" si="15"/>
        <v>750205</v>
      </c>
      <c r="H462" s="44">
        <f t="shared" si="14"/>
        <v>0.19889999999999999</v>
      </c>
      <c r="I462" s="13" t="s">
        <v>870</v>
      </c>
      <c r="J462" s="16" t="s">
        <v>870</v>
      </c>
      <c r="K462" s="13">
        <v>2016</v>
      </c>
      <c r="L462" s="64">
        <v>-3.7400000000000091</v>
      </c>
      <c r="M462" s="68">
        <v>-0.76000000000021828</v>
      </c>
      <c r="N462" s="14"/>
      <c r="O462" s="14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0" customFormat="1" x14ac:dyDescent="0.2">
      <c r="A463" s="46" t="s">
        <v>724</v>
      </c>
      <c r="B463" s="47" t="s">
        <v>725</v>
      </c>
      <c r="C463" s="47" t="s">
        <v>37</v>
      </c>
      <c r="D463" s="47" t="s">
        <v>733</v>
      </c>
      <c r="E463" s="26">
        <v>1761946</v>
      </c>
      <c r="F463" s="156">
        <v>2077239</v>
      </c>
      <c r="G463" s="2">
        <f t="shared" si="15"/>
        <v>315293</v>
      </c>
      <c r="H463" s="44">
        <f t="shared" si="14"/>
        <v>0.1789</v>
      </c>
      <c r="I463" s="13" t="s">
        <v>870</v>
      </c>
      <c r="J463" s="16" t="s">
        <v>870</v>
      </c>
      <c r="K463" s="13">
        <v>2016</v>
      </c>
      <c r="L463" s="64">
        <v>-2.9900000000000091</v>
      </c>
      <c r="M463" s="68">
        <v>-4.7200000000000273</v>
      </c>
      <c r="N463" s="14"/>
      <c r="O463" s="14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0" customFormat="1" x14ac:dyDescent="0.2">
      <c r="A464" s="46" t="s">
        <v>724</v>
      </c>
      <c r="B464" s="47" t="s">
        <v>725</v>
      </c>
      <c r="C464" s="47" t="s">
        <v>215</v>
      </c>
      <c r="D464" s="47" t="s">
        <v>734</v>
      </c>
      <c r="E464" s="26">
        <v>951491</v>
      </c>
      <c r="F464" s="156">
        <v>1682476</v>
      </c>
      <c r="G464" s="2">
        <f t="shared" si="15"/>
        <v>730985</v>
      </c>
      <c r="H464" s="44">
        <f t="shared" si="14"/>
        <v>0.76829999999999998</v>
      </c>
      <c r="I464" s="13" t="s">
        <v>870</v>
      </c>
      <c r="J464" s="16" t="s">
        <v>870</v>
      </c>
      <c r="K464" s="13" t="s">
        <v>915</v>
      </c>
      <c r="L464" s="64" t="s">
        <v>915</v>
      </c>
      <c r="M464" s="68" t="s">
        <v>915</v>
      </c>
      <c r="N464" s="14"/>
      <c r="O464" s="1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0" customFormat="1" x14ac:dyDescent="0.2">
      <c r="A465" s="46" t="s">
        <v>735</v>
      </c>
      <c r="B465" s="47" t="s">
        <v>736</v>
      </c>
      <c r="C465" s="47" t="s">
        <v>737</v>
      </c>
      <c r="D465" s="47" t="s">
        <v>738</v>
      </c>
      <c r="E465" s="26">
        <v>926551</v>
      </c>
      <c r="F465" s="156">
        <v>1058018</v>
      </c>
      <c r="G465" s="2">
        <f t="shared" si="15"/>
        <v>131467</v>
      </c>
      <c r="H465" s="44">
        <f t="shared" si="14"/>
        <v>0.1419</v>
      </c>
      <c r="I465" s="13" t="s">
        <v>870</v>
      </c>
      <c r="J465" s="16" t="s">
        <v>870</v>
      </c>
      <c r="K465" s="13" t="s">
        <v>915</v>
      </c>
      <c r="L465" s="64" t="s">
        <v>915</v>
      </c>
      <c r="M465" s="68" t="s">
        <v>915</v>
      </c>
      <c r="N465" s="14"/>
      <c r="O465" s="14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0" customFormat="1" x14ac:dyDescent="0.2">
      <c r="A466" s="46" t="s">
        <v>735</v>
      </c>
      <c r="B466" s="47" t="s">
        <v>736</v>
      </c>
      <c r="C466" s="47" t="s">
        <v>26</v>
      </c>
      <c r="D466" s="47" t="s">
        <v>739</v>
      </c>
      <c r="E466" s="26">
        <v>5202127</v>
      </c>
      <c r="F466" s="156">
        <v>6055566</v>
      </c>
      <c r="G466" s="2">
        <f t="shared" si="15"/>
        <v>853439</v>
      </c>
      <c r="H466" s="44">
        <f t="shared" si="14"/>
        <v>0.1641</v>
      </c>
      <c r="I466" s="13" t="s">
        <v>870</v>
      </c>
      <c r="J466" s="16" t="s">
        <v>870</v>
      </c>
      <c r="K466" s="13">
        <v>2016</v>
      </c>
      <c r="L466" s="64">
        <v>-71.630000000000109</v>
      </c>
      <c r="M466" s="68">
        <v>-62.049999999999955</v>
      </c>
      <c r="N466" s="14"/>
      <c r="O466" s="14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0" customFormat="1" x14ac:dyDescent="0.2">
      <c r="A467" s="46" t="s">
        <v>735</v>
      </c>
      <c r="B467" s="47" t="s">
        <v>736</v>
      </c>
      <c r="C467" s="47" t="s">
        <v>57</v>
      </c>
      <c r="D467" s="47" t="s">
        <v>740</v>
      </c>
      <c r="E467" s="26">
        <v>2582506</v>
      </c>
      <c r="F467" s="156">
        <v>3056732</v>
      </c>
      <c r="G467" s="2">
        <f t="shared" si="15"/>
        <v>474226</v>
      </c>
      <c r="H467" s="44">
        <f t="shared" si="14"/>
        <v>0.18360000000000001</v>
      </c>
      <c r="I467" s="13" t="s">
        <v>870</v>
      </c>
      <c r="J467" s="16" t="s">
        <v>870</v>
      </c>
      <c r="K467" s="13" t="s">
        <v>915</v>
      </c>
      <c r="L467" s="64" t="s">
        <v>915</v>
      </c>
      <c r="M467" s="68" t="s">
        <v>915</v>
      </c>
      <c r="N467" s="14"/>
      <c r="O467" s="14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0" customFormat="1" x14ac:dyDescent="0.2">
      <c r="A468" s="46" t="s">
        <v>735</v>
      </c>
      <c r="B468" s="47" t="s">
        <v>736</v>
      </c>
      <c r="C468" s="47" t="s">
        <v>79</v>
      </c>
      <c r="D468" s="47" t="s">
        <v>741</v>
      </c>
      <c r="E468" s="26">
        <v>889908</v>
      </c>
      <c r="F468" s="156">
        <v>1025081</v>
      </c>
      <c r="G468" s="2">
        <f t="shared" si="15"/>
        <v>135173</v>
      </c>
      <c r="H468" s="44">
        <f t="shared" si="14"/>
        <v>0.15190000000000001</v>
      </c>
      <c r="I468" s="13" t="s">
        <v>870</v>
      </c>
      <c r="J468" s="16" t="s">
        <v>870</v>
      </c>
      <c r="K468" s="13">
        <v>2016</v>
      </c>
      <c r="L468" s="64">
        <v>-17.050000000000011</v>
      </c>
      <c r="M468" s="68">
        <v>-8.9399999999999977</v>
      </c>
      <c r="N468" s="14"/>
      <c r="O468" s="14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0" customFormat="1" x14ac:dyDescent="0.2">
      <c r="A469" s="46" t="s">
        <v>735</v>
      </c>
      <c r="B469" s="47" t="s">
        <v>736</v>
      </c>
      <c r="C469" s="47" t="s">
        <v>16</v>
      </c>
      <c r="D469" s="47" t="s">
        <v>742</v>
      </c>
      <c r="E469" s="26">
        <v>1168992</v>
      </c>
      <c r="F469" s="156">
        <v>1532770</v>
      </c>
      <c r="G469" s="2">
        <f t="shared" si="15"/>
        <v>363778</v>
      </c>
      <c r="H469" s="44">
        <f t="shared" si="14"/>
        <v>0.31119999999999998</v>
      </c>
      <c r="I469" s="13" t="s">
        <v>870</v>
      </c>
      <c r="J469" s="16" t="s">
        <v>870</v>
      </c>
      <c r="K469" s="13">
        <v>2016</v>
      </c>
      <c r="L469" s="64">
        <v>-25.049999999999955</v>
      </c>
      <c r="M469" s="68">
        <v>-55.549999999999955</v>
      </c>
      <c r="N469" s="14"/>
      <c r="O469" s="14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0" customFormat="1" x14ac:dyDescent="0.2">
      <c r="A470" s="46" t="s">
        <v>735</v>
      </c>
      <c r="B470" s="47" t="s">
        <v>736</v>
      </c>
      <c r="C470" s="47" t="s">
        <v>59</v>
      </c>
      <c r="D470" s="47" t="s">
        <v>743</v>
      </c>
      <c r="E470" s="26">
        <v>1047427</v>
      </c>
      <c r="F470" s="156">
        <v>1228640</v>
      </c>
      <c r="G470" s="2">
        <f t="shared" si="15"/>
        <v>181213</v>
      </c>
      <c r="H470" s="44">
        <f t="shared" si="14"/>
        <v>0.17299999999999999</v>
      </c>
      <c r="I470" s="13" t="s">
        <v>870</v>
      </c>
      <c r="J470" s="16" t="s">
        <v>870</v>
      </c>
      <c r="K470" s="13" t="s">
        <v>915</v>
      </c>
      <c r="L470" s="64" t="s">
        <v>915</v>
      </c>
      <c r="M470" s="68" t="s">
        <v>915</v>
      </c>
      <c r="N470" s="14"/>
      <c r="O470" s="14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0" customFormat="1" x14ac:dyDescent="0.2">
      <c r="A471" s="46" t="s">
        <v>735</v>
      </c>
      <c r="B471" s="47" t="s">
        <v>736</v>
      </c>
      <c r="C471" s="47" t="s">
        <v>37</v>
      </c>
      <c r="D471" s="47" t="s">
        <v>744</v>
      </c>
      <c r="E471" s="26">
        <v>1154590</v>
      </c>
      <c r="F471" s="156">
        <v>1348466</v>
      </c>
      <c r="G471" s="2">
        <f t="shared" si="15"/>
        <v>193876</v>
      </c>
      <c r="H471" s="44">
        <f t="shared" si="14"/>
        <v>0.16789999999999999</v>
      </c>
      <c r="I471" s="13" t="s">
        <v>870</v>
      </c>
      <c r="J471" s="16" t="s">
        <v>870</v>
      </c>
      <c r="K471" s="13" t="s">
        <v>915</v>
      </c>
      <c r="L471" s="64" t="s">
        <v>915</v>
      </c>
      <c r="M471" s="68" t="s">
        <v>915</v>
      </c>
      <c r="N471" s="14"/>
      <c r="O471" s="14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0" customFormat="1" x14ac:dyDescent="0.2">
      <c r="A472" s="46" t="s">
        <v>735</v>
      </c>
      <c r="B472" s="47" t="s">
        <v>736</v>
      </c>
      <c r="C472" s="47" t="s">
        <v>185</v>
      </c>
      <c r="D472" s="47" t="s">
        <v>745</v>
      </c>
      <c r="E472" s="26">
        <v>746302</v>
      </c>
      <c r="F472" s="156">
        <v>785417</v>
      </c>
      <c r="G472" s="2">
        <f t="shared" si="15"/>
        <v>39115</v>
      </c>
      <c r="H472" s="44">
        <f t="shared" si="14"/>
        <v>5.2400000000000002E-2</v>
      </c>
      <c r="I472" s="13" t="s">
        <v>870</v>
      </c>
      <c r="J472" s="16" t="s">
        <v>870</v>
      </c>
      <c r="K472" s="13">
        <v>2016</v>
      </c>
      <c r="L472" s="64">
        <v>-36.050000000000011</v>
      </c>
      <c r="M472" s="68">
        <v>-26.25</v>
      </c>
      <c r="N472" s="14"/>
      <c r="O472" s="14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0" customFormat="1" x14ac:dyDescent="0.2">
      <c r="A473" s="46" t="s">
        <v>735</v>
      </c>
      <c r="B473" s="47" t="s">
        <v>736</v>
      </c>
      <c r="C473" s="47" t="s">
        <v>369</v>
      </c>
      <c r="D473" s="47" t="s">
        <v>746</v>
      </c>
      <c r="E473" s="26">
        <v>1094501</v>
      </c>
      <c r="F473" s="156">
        <v>1325599</v>
      </c>
      <c r="G473" s="2">
        <f t="shared" si="15"/>
        <v>231098</v>
      </c>
      <c r="H473" s="44">
        <f t="shared" si="14"/>
        <v>0.21110000000000001</v>
      </c>
      <c r="I473" s="13" t="s">
        <v>870</v>
      </c>
      <c r="J473" s="16" t="s">
        <v>870</v>
      </c>
      <c r="K473" s="13">
        <v>2016</v>
      </c>
      <c r="L473" s="64">
        <v>-4.7400000000000091</v>
      </c>
      <c r="M473" s="68">
        <v>-1.1900000000000546</v>
      </c>
      <c r="N473" s="14"/>
      <c r="O473" s="14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0" customFormat="1" x14ac:dyDescent="0.2">
      <c r="A474" s="46" t="s">
        <v>735</v>
      </c>
      <c r="B474" s="47" t="s">
        <v>736</v>
      </c>
      <c r="C474" s="47" t="s">
        <v>39</v>
      </c>
      <c r="D474" s="47" t="s">
        <v>747</v>
      </c>
      <c r="E474" s="26">
        <v>300521</v>
      </c>
      <c r="F474" s="156">
        <v>467791</v>
      </c>
      <c r="G474" s="2">
        <f t="shared" si="15"/>
        <v>167270</v>
      </c>
      <c r="H474" s="44">
        <f t="shared" si="14"/>
        <v>0.55659999999999998</v>
      </c>
      <c r="I474" s="13" t="s">
        <v>870</v>
      </c>
      <c r="J474" s="16" t="s">
        <v>870</v>
      </c>
      <c r="K474" s="13" t="s">
        <v>915</v>
      </c>
      <c r="L474" s="64" t="s">
        <v>915</v>
      </c>
      <c r="M474" s="68" t="s">
        <v>915</v>
      </c>
      <c r="N474" s="14"/>
      <c r="O474" s="1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0" customFormat="1" x14ac:dyDescent="0.2">
      <c r="A475" s="46" t="s">
        <v>748</v>
      </c>
      <c r="B475" s="47" t="s">
        <v>749</v>
      </c>
      <c r="C475" s="47" t="s">
        <v>230</v>
      </c>
      <c r="D475" s="47" t="s">
        <v>750</v>
      </c>
      <c r="E475" s="26">
        <v>1453287</v>
      </c>
      <c r="F475" s="156">
        <v>1694465</v>
      </c>
      <c r="G475" s="2">
        <f t="shared" si="15"/>
        <v>241178</v>
      </c>
      <c r="H475" s="44">
        <f t="shared" si="14"/>
        <v>0.16600000000000001</v>
      </c>
      <c r="I475" s="13" t="s">
        <v>870</v>
      </c>
      <c r="J475" s="16" t="s">
        <v>870</v>
      </c>
      <c r="K475" s="13" t="s">
        <v>915</v>
      </c>
      <c r="L475" s="64" t="s">
        <v>915</v>
      </c>
      <c r="M475" s="68" t="s">
        <v>915</v>
      </c>
      <c r="N475" s="14"/>
      <c r="O475" s="14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0" customFormat="1" x14ac:dyDescent="0.2">
      <c r="A476" s="46" t="s">
        <v>748</v>
      </c>
      <c r="B476" s="47" t="s">
        <v>749</v>
      </c>
      <c r="C476" s="47" t="s">
        <v>245</v>
      </c>
      <c r="D476" s="47" t="s">
        <v>751</v>
      </c>
      <c r="E476" s="26">
        <v>591421</v>
      </c>
      <c r="F476" s="156">
        <v>485987</v>
      </c>
      <c r="G476" s="2">
        <f t="shared" si="15"/>
        <v>-105434</v>
      </c>
      <c r="H476" s="44">
        <f t="shared" si="14"/>
        <v>-0.17829999999999999</v>
      </c>
      <c r="I476" s="13" t="s">
        <v>870</v>
      </c>
      <c r="J476" s="16" t="s">
        <v>870</v>
      </c>
      <c r="K476" s="13">
        <v>2016</v>
      </c>
      <c r="L476" s="64">
        <v>-60.629999999999995</v>
      </c>
      <c r="M476" s="68">
        <v>-30.549999999999997</v>
      </c>
      <c r="N476" s="14"/>
      <c r="O476" s="14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0" customFormat="1" x14ac:dyDescent="0.2">
      <c r="A477" s="46" t="s">
        <v>748</v>
      </c>
      <c r="B477" s="47" t="s">
        <v>749</v>
      </c>
      <c r="C477" s="47" t="s">
        <v>752</v>
      </c>
      <c r="D477" s="47" t="s">
        <v>753</v>
      </c>
      <c r="E477" s="26">
        <v>1826627</v>
      </c>
      <c r="F477" s="156">
        <v>2089334</v>
      </c>
      <c r="G477" s="2">
        <f t="shared" si="15"/>
        <v>262707</v>
      </c>
      <c r="H477" s="44">
        <f t="shared" si="14"/>
        <v>0.14380000000000001</v>
      </c>
      <c r="I477" s="13" t="s">
        <v>870</v>
      </c>
      <c r="J477" s="16" t="s">
        <v>870</v>
      </c>
      <c r="K477" s="13" t="s">
        <v>915</v>
      </c>
      <c r="L477" s="64" t="s">
        <v>915</v>
      </c>
      <c r="M477" s="68" t="s">
        <v>915</v>
      </c>
      <c r="N477" s="14"/>
      <c r="O477" s="14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0" customFormat="1" x14ac:dyDescent="0.2">
      <c r="A478" s="46" t="s">
        <v>748</v>
      </c>
      <c r="B478" s="47" t="s">
        <v>749</v>
      </c>
      <c r="C478" s="47" t="s">
        <v>394</v>
      </c>
      <c r="D478" s="47" t="s">
        <v>754</v>
      </c>
      <c r="E478" s="26">
        <v>985866</v>
      </c>
      <c r="F478" s="156">
        <v>1088238</v>
      </c>
      <c r="G478" s="2">
        <f t="shared" si="15"/>
        <v>102372</v>
      </c>
      <c r="H478" s="44">
        <f t="shared" si="14"/>
        <v>0.1038</v>
      </c>
      <c r="I478" s="13" t="s">
        <v>870</v>
      </c>
      <c r="J478" s="16" t="s">
        <v>870</v>
      </c>
      <c r="K478" s="13">
        <v>2016</v>
      </c>
      <c r="L478" s="64">
        <v>-12.04000000000002</v>
      </c>
      <c r="M478" s="68">
        <v>-11.490000000000009</v>
      </c>
      <c r="N478" s="14"/>
      <c r="O478" s="14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0" customFormat="1" x14ac:dyDescent="0.2">
      <c r="A479" s="46" t="s">
        <v>748</v>
      </c>
      <c r="B479" s="47" t="s">
        <v>749</v>
      </c>
      <c r="C479" s="47" t="s">
        <v>755</v>
      </c>
      <c r="D479" s="47" t="s">
        <v>756</v>
      </c>
      <c r="E479" s="26">
        <v>1624317</v>
      </c>
      <c r="F479" s="156">
        <v>1825028</v>
      </c>
      <c r="G479" s="2">
        <f t="shared" si="15"/>
        <v>200711</v>
      </c>
      <c r="H479" s="44">
        <f t="shared" si="14"/>
        <v>0.1236</v>
      </c>
      <c r="I479" s="13" t="s">
        <v>870</v>
      </c>
      <c r="J479" s="16" t="s">
        <v>870</v>
      </c>
      <c r="K479" s="13">
        <v>2016</v>
      </c>
      <c r="L479" s="64">
        <v>-7.4300000000000637</v>
      </c>
      <c r="M479" s="68">
        <v>-6.9300000000000068</v>
      </c>
      <c r="N479" s="14"/>
      <c r="O479" s="14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0" customFormat="1" x14ac:dyDescent="0.2">
      <c r="A480" s="46" t="s">
        <v>748</v>
      </c>
      <c r="B480" s="47" t="s">
        <v>749</v>
      </c>
      <c r="C480" s="47" t="s">
        <v>26</v>
      </c>
      <c r="D480" s="47" t="s">
        <v>757</v>
      </c>
      <c r="E480" s="26">
        <v>6822179</v>
      </c>
      <c r="F480" s="156">
        <v>8046248</v>
      </c>
      <c r="G480" s="2">
        <f t="shared" si="15"/>
        <v>1224069</v>
      </c>
      <c r="H480" s="44">
        <f t="shared" si="14"/>
        <v>0.1794</v>
      </c>
      <c r="I480" s="13" t="s">
        <v>870</v>
      </c>
      <c r="J480" s="16" t="s">
        <v>870</v>
      </c>
      <c r="K480" s="13" t="s">
        <v>915</v>
      </c>
      <c r="L480" s="64" t="s">
        <v>915</v>
      </c>
      <c r="M480" s="68" t="s">
        <v>915</v>
      </c>
      <c r="N480" s="14"/>
      <c r="O480" s="14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0" customFormat="1" x14ac:dyDescent="0.2">
      <c r="A481" s="46" t="s">
        <v>748</v>
      </c>
      <c r="B481" s="47" t="s">
        <v>749</v>
      </c>
      <c r="C481" s="47" t="s">
        <v>57</v>
      </c>
      <c r="D481" s="47" t="s">
        <v>758</v>
      </c>
      <c r="E481" s="26">
        <v>3240215</v>
      </c>
      <c r="F481" s="156">
        <v>3849373</v>
      </c>
      <c r="G481" s="2">
        <f t="shared" si="15"/>
        <v>609158</v>
      </c>
      <c r="H481" s="44">
        <f t="shared" si="14"/>
        <v>0.188</v>
      </c>
      <c r="I481" s="13" t="s">
        <v>870</v>
      </c>
      <c r="J481" s="16" t="s">
        <v>870</v>
      </c>
      <c r="K481" s="13" t="s">
        <v>915</v>
      </c>
      <c r="L481" s="64" t="s">
        <v>915</v>
      </c>
      <c r="M481" s="68" t="s">
        <v>915</v>
      </c>
      <c r="N481" s="14"/>
      <c r="O481" s="14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0" customFormat="1" x14ac:dyDescent="0.2">
      <c r="A482" s="46" t="s">
        <v>748</v>
      </c>
      <c r="B482" s="47" t="s">
        <v>749</v>
      </c>
      <c r="C482" s="47" t="s">
        <v>79</v>
      </c>
      <c r="D482" s="47" t="s">
        <v>759</v>
      </c>
      <c r="E482" s="26">
        <v>5471806</v>
      </c>
      <c r="F482" s="156">
        <v>6257531</v>
      </c>
      <c r="G482" s="2">
        <f t="shared" si="15"/>
        <v>785725</v>
      </c>
      <c r="H482" s="44">
        <f t="shared" si="14"/>
        <v>0.14360000000000001</v>
      </c>
      <c r="I482" s="13" t="s">
        <v>870</v>
      </c>
      <c r="J482" s="16" t="s">
        <v>870</v>
      </c>
      <c r="K482" s="13">
        <v>2016</v>
      </c>
      <c r="L482" s="64">
        <v>-57.059999999999945</v>
      </c>
      <c r="M482" s="68">
        <v>-49.019999999999982</v>
      </c>
      <c r="N482" s="14"/>
      <c r="O482" s="14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0" customFormat="1" x14ac:dyDescent="0.2">
      <c r="A483" s="46" t="s">
        <v>748</v>
      </c>
      <c r="B483" s="47" t="s">
        <v>749</v>
      </c>
      <c r="C483" s="47" t="s">
        <v>16</v>
      </c>
      <c r="D483" s="47" t="s">
        <v>760</v>
      </c>
      <c r="E483" s="26">
        <v>1845309</v>
      </c>
      <c r="F483" s="156">
        <v>2135374</v>
      </c>
      <c r="G483" s="2">
        <f t="shared" si="15"/>
        <v>290065</v>
      </c>
      <c r="H483" s="44">
        <f t="shared" si="14"/>
        <v>0.15720000000000001</v>
      </c>
      <c r="I483" s="13" t="s">
        <v>870</v>
      </c>
      <c r="J483" s="16" t="s">
        <v>870</v>
      </c>
      <c r="K483" s="13" t="s">
        <v>915</v>
      </c>
      <c r="L483" s="64" t="s">
        <v>915</v>
      </c>
      <c r="M483" s="68" t="s">
        <v>915</v>
      </c>
      <c r="N483" s="14"/>
      <c r="O483" s="14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0" customFormat="1" x14ac:dyDescent="0.2">
      <c r="A484" s="46" t="s">
        <v>748</v>
      </c>
      <c r="B484" s="47" t="s">
        <v>749</v>
      </c>
      <c r="C484" s="47" t="s">
        <v>82</v>
      </c>
      <c r="D484" s="47" t="s">
        <v>761</v>
      </c>
      <c r="E484" s="26">
        <v>3750423</v>
      </c>
      <c r="F484" s="156">
        <v>4194087</v>
      </c>
      <c r="G484" s="2">
        <f t="shared" si="15"/>
        <v>443664</v>
      </c>
      <c r="H484" s="44">
        <f t="shared" si="14"/>
        <v>0.1183</v>
      </c>
      <c r="I484" s="13" t="s">
        <v>870</v>
      </c>
      <c r="J484" s="16" t="s">
        <v>870</v>
      </c>
      <c r="K484" s="13">
        <v>2016</v>
      </c>
      <c r="L484" s="64">
        <v>-74.029999999999973</v>
      </c>
      <c r="M484" s="68">
        <v>-48.149999999999977</v>
      </c>
      <c r="N484" s="14"/>
      <c r="O484" s="1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0" customFormat="1" x14ac:dyDescent="0.2">
      <c r="A485" s="46" t="s">
        <v>748</v>
      </c>
      <c r="B485" s="47" t="s">
        <v>749</v>
      </c>
      <c r="C485" s="47" t="s">
        <v>59</v>
      </c>
      <c r="D485" s="47" t="s">
        <v>762</v>
      </c>
      <c r="E485" s="26">
        <v>1633726</v>
      </c>
      <c r="F485" s="156">
        <v>1945331</v>
      </c>
      <c r="G485" s="2">
        <f t="shared" si="15"/>
        <v>311605</v>
      </c>
      <c r="H485" s="44">
        <f t="shared" si="14"/>
        <v>0.19070000000000001</v>
      </c>
      <c r="I485" s="13" t="s">
        <v>870</v>
      </c>
      <c r="J485" s="16" t="s">
        <v>870</v>
      </c>
      <c r="K485" s="13" t="s">
        <v>915</v>
      </c>
      <c r="L485" s="64" t="s">
        <v>915</v>
      </c>
      <c r="M485" s="68" t="s">
        <v>915</v>
      </c>
      <c r="N485" s="14"/>
      <c r="O485" s="14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0" customFormat="1" x14ac:dyDescent="0.2">
      <c r="A486" s="46" t="s">
        <v>748</v>
      </c>
      <c r="B486" s="47" t="s">
        <v>749</v>
      </c>
      <c r="C486" s="47" t="s">
        <v>37</v>
      </c>
      <c r="D486" s="47" t="s">
        <v>763</v>
      </c>
      <c r="E486" s="26">
        <v>1737129</v>
      </c>
      <c r="F486" s="156">
        <v>2038246</v>
      </c>
      <c r="G486" s="2">
        <f t="shared" si="15"/>
        <v>301117</v>
      </c>
      <c r="H486" s="44">
        <f t="shared" si="14"/>
        <v>0.17330000000000001</v>
      </c>
      <c r="I486" s="13" t="s">
        <v>870</v>
      </c>
      <c r="J486" s="16" t="s">
        <v>870</v>
      </c>
      <c r="K486" s="13" t="s">
        <v>915</v>
      </c>
      <c r="L486" s="64" t="s">
        <v>915</v>
      </c>
      <c r="M486" s="68" t="s">
        <v>915</v>
      </c>
      <c r="N486" s="14"/>
      <c r="O486" s="14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0" customFormat="1" x14ac:dyDescent="0.2">
      <c r="A487" s="46" t="s">
        <v>764</v>
      </c>
      <c r="B487" s="47" t="s">
        <v>765</v>
      </c>
      <c r="C487" s="47" t="s">
        <v>766</v>
      </c>
      <c r="D487" s="47" t="s">
        <v>767</v>
      </c>
      <c r="E487" s="26">
        <v>547060</v>
      </c>
      <c r="F487" s="156">
        <v>643982</v>
      </c>
      <c r="G487" s="2">
        <f t="shared" si="15"/>
        <v>96922</v>
      </c>
      <c r="H487" s="44">
        <f t="shared" si="14"/>
        <v>0.1772</v>
      </c>
      <c r="I487" s="13" t="s">
        <v>870</v>
      </c>
      <c r="J487" s="16" t="s">
        <v>870</v>
      </c>
      <c r="K487" s="13" t="s">
        <v>915</v>
      </c>
      <c r="L487" s="64" t="s">
        <v>915</v>
      </c>
      <c r="M487" s="68" t="s">
        <v>915</v>
      </c>
      <c r="N487" s="14"/>
      <c r="O487" s="14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0" customFormat="1" x14ac:dyDescent="0.2">
      <c r="A488" s="46" t="s">
        <v>764</v>
      </c>
      <c r="B488" s="47" t="s">
        <v>765</v>
      </c>
      <c r="C488" s="47" t="s">
        <v>26</v>
      </c>
      <c r="D488" s="47" t="s">
        <v>768</v>
      </c>
      <c r="E488" s="26">
        <v>7271031</v>
      </c>
      <c r="F488" s="156">
        <v>8620343</v>
      </c>
      <c r="G488" s="2">
        <f t="shared" si="15"/>
        <v>1349312</v>
      </c>
      <c r="H488" s="44">
        <f t="shared" si="14"/>
        <v>0.18559999999999999</v>
      </c>
      <c r="I488" s="13" t="s">
        <v>870</v>
      </c>
      <c r="J488" s="16" t="s">
        <v>870</v>
      </c>
      <c r="K488" s="13">
        <v>2016</v>
      </c>
      <c r="L488" s="64">
        <v>-136.86999999999989</v>
      </c>
      <c r="M488" s="68">
        <v>-134.5</v>
      </c>
      <c r="N488" s="14"/>
      <c r="O488" s="14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0" customFormat="1" x14ac:dyDescent="0.2">
      <c r="A489" s="46" t="s">
        <v>764</v>
      </c>
      <c r="B489" s="47" t="s">
        <v>765</v>
      </c>
      <c r="C489" s="47" t="s">
        <v>57</v>
      </c>
      <c r="D489" s="47" t="s">
        <v>769</v>
      </c>
      <c r="E489" s="26">
        <v>2388499</v>
      </c>
      <c r="F489" s="156">
        <v>2790383</v>
      </c>
      <c r="G489" s="2">
        <f t="shared" si="15"/>
        <v>401884</v>
      </c>
      <c r="H489" s="44">
        <f t="shared" si="14"/>
        <v>0.16830000000000001</v>
      </c>
      <c r="I489" s="13" t="s">
        <v>870</v>
      </c>
      <c r="J489" s="16" t="s">
        <v>870</v>
      </c>
      <c r="K489" s="13">
        <v>2016</v>
      </c>
      <c r="L489" s="64">
        <v>-23.289999999999964</v>
      </c>
      <c r="M489" s="68">
        <v>-4.8500000000000227</v>
      </c>
      <c r="N489" s="14"/>
      <c r="O489" s="14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0" customFormat="1" x14ac:dyDescent="0.2">
      <c r="A490" s="46" t="s">
        <v>764</v>
      </c>
      <c r="B490" s="47" t="s">
        <v>765</v>
      </c>
      <c r="C490" s="47" t="s">
        <v>79</v>
      </c>
      <c r="D490" s="47" t="s">
        <v>770</v>
      </c>
      <c r="E490" s="26">
        <v>3610862</v>
      </c>
      <c r="F490" s="156">
        <v>4294160</v>
      </c>
      <c r="G490" s="2">
        <f t="shared" si="15"/>
        <v>683298</v>
      </c>
      <c r="H490" s="44">
        <f t="shared" si="14"/>
        <v>0.18920000000000001</v>
      </c>
      <c r="I490" s="13" t="s">
        <v>870</v>
      </c>
      <c r="J490" s="16" t="s">
        <v>870</v>
      </c>
      <c r="K490" s="13" t="s">
        <v>915</v>
      </c>
      <c r="L490" s="64" t="s">
        <v>915</v>
      </c>
      <c r="M490" s="68" t="s">
        <v>915</v>
      </c>
      <c r="N490" s="14"/>
      <c r="O490" s="14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0" customFormat="1" x14ac:dyDescent="0.2">
      <c r="A491" s="46" t="s">
        <v>764</v>
      </c>
      <c r="B491" s="47" t="s">
        <v>765</v>
      </c>
      <c r="C491" s="47" t="s">
        <v>39</v>
      </c>
      <c r="D491" s="47" t="s">
        <v>771</v>
      </c>
      <c r="E491" s="26">
        <v>386570</v>
      </c>
      <c r="F491" s="156">
        <v>486034</v>
      </c>
      <c r="G491" s="2">
        <f t="shared" si="15"/>
        <v>99464</v>
      </c>
      <c r="H491" s="44">
        <f t="shared" si="14"/>
        <v>0.25729999999999997</v>
      </c>
      <c r="I491" s="13">
        <v>1</v>
      </c>
      <c r="J491" s="16" t="s">
        <v>870</v>
      </c>
      <c r="K491" s="13">
        <v>2016</v>
      </c>
      <c r="L491" s="64">
        <v>-47.389999999999986</v>
      </c>
      <c r="M491" s="68">
        <v>-22.730000000000018</v>
      </c>
      <c r="N491" s="14"/>
      <c r="O491" s="14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0" customFormat="1" x14ac:dyDescent="0.2">
      <c r="A492" s="46" t="s">
        <v>764</v>
      </c>
      <c r="B492" s="47" t="s">
        <v>765</v>
      </c>
      <c r="C492" s="47" t="s">
        <v>138</v>
      </c>
      <c r="D492" s="47" t="s">
        <v>772</v>
      </c>
      <c r="E492" s="26">
        <v>1404516</v>
      </c>
      <c r="F492" s="156">
        <v>1616164</v>
      </c>
      <c r="G492" s="2">
        <f t="shared" si="15"/>
        <v>211648</v>
      </c>
      <c r="H492" s="44">
        <f t="shared" si="14"/>
        <v>0.1507</v>
      </c>
      <c r="I492" s="13" t="s">
        <v>870</v>
      </c>
      <c r="J492" s="16" t="s">
        <v>870</v>
      </c>
      <c r="K492" s="13" t="s">
        <v>915</v>
      </c>
      <c r="L492" s="64" t="s">
        <v>915</v>
      </c>
      <c r="M492" s="68" t="s">
        <v>915</v>
      </c>
      <c r="N492" s="14"/>
      <c r="O492" s="14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0" customFormat="1" x14ac:dyDescent="0.2">
      <c r="A493" s="46" t="s">
        <v>764</v>
      </c>
      <c r="B493" s="47" t="s">
        <v>765</v>
      </c>
      <c r="C493" s="47" t="s">
        <v>125</v>
      </c>
      <c r="D493" s="47" t="s">
        <v>773</v>
      </c>
      <c r="E493" s="26">
        <v>925786</v>
      </c>
      <c r="F493" s="156">
        <v>1114621</v>
      </c>
      <c r="G493" s="2">
        <f t="shared" si="15"/>
        <v>188835</v>
      </c>
      <c r="H493" s="44">
        <f t="shared" si="14"/>
        <v>0.20399999999999999</v>
      </c>
      <c r="I493" s="13" t="s">
        <v>870</v>
      </c>
      <c r="J493" s="16" t="s">
        <v>870</v>
      </c>
      <c r="K493" s="13" t="s">
        <v>915</v>
      </c>
      <c r="L493" s="64" t="s">
        <v>915</v>
      </c>
      <c r="M493" s="68" t="s">
        <v>915</v>
      </c>
      <c r="N493" s="14"/>
      <c r="O493" s="14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0" customFormat="1" x14ac:dyDescent="0.2">
      <c r="A494" s="46" t="s">
        <v>764</v>
      </c>
      <c r="B494" s="47" t="s">
        <v>765</v>
      </c>
      <c r="C494" s="47" t="s">
        <v>69</v>
      </c>
      <c r="D494" s="47" t="s">
        <v>774</v>
      </c>
      <c r="E494" s="26">
        <v>125123</v>
      </c>
      <c r="F494" s="156">
        <v>37852</v>
      </c>
      <c r="G494" s="2">
        <f t="shared" si="15"/>
        <v>-87271</v>
      </c>
      <c r="H494" s="44">
        <f t="shared" si="14"/>
        <v>-0.69750000000000001</v>
      </c>
      <c r="I494" s="13">
        <v>1</v>
      </c>
      <c r="J494" s="16">
        <v>1</v>
      </c>
      <c r="K494" s="13">
        <v>2016</v>
      </c>
      <c r="L494" s="64">
        <v>-20.740000000000009</v>
      </c>
      <c r="M494" s="68">
        <v>-16.939999999999998</v>
      </c>
      <c r="N494" s="14"/>
      <c r="O494" s="1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0" customFormat="1" x14ac:dyDescent="0.2">
      <c r="A495" s="46" t="s">
        <v>775</v>
      </c>
      <c r="B495" s="47" t="s">
        <v>776</v>
      </c>
      <c r="C495" s="47" t="s">
        <v>510</v>
      </c>
      <c r="D495" s="47" t="s">
        <v>777</v>
      </c>
      <c r="E495" s="26">
        <v>145871</v>
      </c>
      <c r="F495" s="156">
        <v>177510</v>
      </c>
      <c r="G495" s="2">
        <f t="shared" si="15"/>
        <v>31639</v>
      </c>
      <c r="H495" s="44">
        <f t="shared" si="14"/>
        <v>0.21690000000000001</v>
      </c>
      <c r="I495" s="13" t="s">
        <v>870</v>
      </c>
      <c r="J495" s="16" t="s">
        <v>870</v>
      </c>
      <c r="K495" s="13">
        <v>2016</v>
      </c>
      <c r="L495" s="64">
        <v>-3.8299999999999983</v>
      </c>
      <c r="M495" s="68">
        <v>-4.5599999999999881</v>
      </c>
      <c r="N495" s="14"/>
      <c r="O495" s="14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0" customFormat="1" x14ac:dyDescent="0.2">
      <c r="A496" s="46" t="s">
        <v>775</v>
      </c>
      <c r="B496" s="47" t="s">
        <v>776</v>
      </c>
      <c r="C496" s="47" t="s">
        <v>778</v>
      </c>
      <c r="D496" s="47" t="s">
        <v>779</v>
      </c>
      <c r="E496" s="26">
        <v>49988</v>
      </c>
      <c r="F496" s="156">
        <v>49988</v>
      </c>
      <c r="G496" s="2">
        <f t="shared" si="15"/>
        <v>0</v>
      </c>
      <c r="H496" s="44">
        <f t="shared" si="14"/>
        <v>0</v>
      </c>
      <c r="I496" s="13">
        <v>1</v>
      </c>
      <c r="J496" s="16">
        <v>1</v>
      </c>
      <c r="K496" s="13" t="s">
        <v>915</v>
      </c>
      <c r="L496" s="64" t="s">
        <v>915</v>
      </c>
      <c r="M496" s="68" t="s">
        <v>915</v>
      </c>
      <c r="N496" s="14"/>
      <c r="O496" s="14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0" customFormat="1" x14ac:dyDescent="0.2">
      <c r="A497" s="46" t="s">
        <v>775</v>
      </c>
      <c r="B497" s="47" t="s">
        <v>776</v>
      </c>
      <c r="C497" s="47" t="s">
        <v>26</v>
      </c>
      <c r="D497" s="47" t="s">
        <v>780</v>
      </c>
      <c r="E497" s="26">
        <v>215147</v>
      </c>
      <c r="F497" s="156">
        <v>321228</v>
      </c>
      <c r="G497" s="2">
        <f t="shared" si="15"/>
        <v>106081</v>
      </c>
      <c r="H497" s="44">
        <f t="shared" si="14"/>
        <v>0.49309999999999998</v>
      </c>
      <c r="I497" s="13" t="s">
        <v>870</v>
      </c>
      <c r="J497" s="16" t="s">
        <v>870</v>
      </c>
      <c r="K497" s="13" t="s">
        <v>915</v>
      </c>
      <c r="L497" s="64" t="s">
        <v>915</v>
      </c>
      <c r="M497" s="68" t="s">
        <v>915</v>
      </c>
      <c r="N497" s="14"/>
      <c r="O497" s="14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0" customFormat="1" x14ac:dyDescent="0.2">
      <c r="A498" s="46" t="s">
        <v>775</v>
      </c>
      <c r="B498" s="47" t="s">
        <v>776</v>
      </c>
      <c r="C498" s="47" t="s">
        <v>215</v>
      </c>
      <c r="D498" s="47" t="s">
        <v>781</v>
      </c>
      <c r="E498" s="26">
        <v>8494932</v>
      </c>
      <c r="F498" s="156">
        <v>10318506</v>
      </c>
      <c r="G498" s="2">
        <f t="shared" si="15"/>
        <v>1823574</v>
      </c>
      <c r="H498" s="44">
        <f t="shared" si="14"/>
        <v>0.2147</v>
      </c>
      <c r="I498" s="13" t="s">
        <v>870</v>
      </c>
      <c r="J498" s="16" t="s">
        <v>870</v>
      </c>
      <c r="K498" s="13" t="s">
        <v>915</v>
      </c>
      <c r="L498" s="64" t="s">
        <v>915</v>
      </c>
      <c r="M498" s="68" t="s">
        <v>915</v>
      </c>
      <c r="N498" s="14"/>
      <c r="O498" s="14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0" customFormat="1" x14ac:dyDescent="0.2">
      <c r="A499" s="46" t="s">
        <v>775</v>
      </c>
      <c r="B499" s="47" t="s">
        <v>776</v>
      </c>
      <c r="C499" s="47" t="s">
        <v>39</v>
      </c>
      <c r="D499" s="47" t="s">
        <v>782</v>
      </c>
      <c r="E499" s="26">
        <v>75394</v>
      </c>
      <c r="F499" s="156">
        <v>139310</v>
      </c>
      <c r="G499" s="2">
        <f t="shared" si="15"/>
        <v>63916</v>
      </c>
      <c r="H499" s="44">
        <f t="shared" si="14"/>
        <v>0.8478</v>
      </c>
      <c r="I499" s="13" t="s">
        <v>870</v>
      </c>
      <c r="J499" s="16" t="s">
        <v>870</v>
      </c>
      <c r="K499" s="13" t="s">
        <v>915</v>
      </c>
      <c r="L499" s="64" t="s">
        <v>915</v>
      </c>
      <c r="M499" s="68" t="s">
        <v>915</v>
      </c>
      <c r="N499" s="14"/>
      <c r="O499" s="14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0" customFormat="1" x14ac:dyDescent="0.2">
      <c r="A500" s="46" t="s">
        <v>775</v>
      </c>
      <c r="B500" s="47" t="s">
        <v>776</v>
      </c>
      <c r="C500" s="47" t="s">
        <v>378</v>
      </c>
      <c r="D500" s="47" t="s">
        <v>783</v>
      </c>
      <c r="E500" s="26">
        <v>2025846</v>
      </c>
      <c r="F500" s="156">
        <v>2433942</v>
      </c>
      <c r="G500" s="2">
        <f t="shared" si="15"/>
        <v>408096</v>
      </c>
      <c r="H500" s="44">
        <f t="shared" si="14"/>
        <v>0.2014</v>
      </c>
      <c r="I500" s="13" t="s">
        <v>870</v>
      </c>
      <c r="J500" s="16" t="s">
        <v>870</v>
      </c>
      <c r="K500" s="13">
        <v>2016</v>
      </c>
      <c r="L500" s="64">
        <v>-5.6300000000001091</v>
      </c>
      <c r="M500" s="68">
        <v>-11.25</v>
      </c>
      <c r="N500" s="14"/>
      <c r="O500" s="14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0" customFormat="1" x14ac:dyDescent="0.2">
      <c r="A501" s="46" t="s">
        <v>775</v>
      </c>
      <c r="B501" s="47" t="s">
        <v>776</v>
      </c>
      <c r="C501" s="47" t="s">
        <v>603</v>
      </c>
      <c r="D501" s="47" t="s">
        <v>784</v>
      </c>
      <c r="E501" s="26">
        <v>626521</v>
      </c>
      <c r="F501" s="156">
        <v>773140</v>
      </c>
      <c r="G501" s="2">
        <f t="shared" si="15"/>
        <v>146619</v>
      </c>
      <c r="H501" s="44">
        <f t="shared" si="14"/>
        <v>0.23400000000000001</v>
      </c>
      <c r="I501" s="13" t="s">
        <v>870</v>
      </c>
      <c r="J501" s="16" t="s">
        <v>870</v>
      </c>
      <c r="K501" s="13" t="s">
        <v>915</v>
      </c>
      <c r="L501" s="64" t="s">
        <v>915</v>
      </c>
      <c r="M501" s="68" t="s">
        <v>915</v>
      </c>
      <c r="N501" s="14"/>
      <c r="O501" s="14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0" customFormat="1" x14ac:dyDescent="0.2">
      <c r="A502" s="46" t="s">
        <v>775</v>
      </c>
      <c r="B502" s="47" t="s">
        <v>776</v>
      </c>
      <c r="C502" s="47" t="s">
        <v>785</v>
      </c>
      <c r="D502" s="47" t="s">
        <v>786</v>
      </c>
      <c r="E502" s="26">
        <v>20910</v>
      </c>
      <c r="F502" s="156">
        <v>63609</v>
      </c>
      <c r="G502" s="2">
        <f t="shared" si="15"/>
        <v>42699</v>
      </c>
      <c r="H502" s="44">
        <f t="shared" si="14"/>
        <v>2.0419999999999998</v>
      </c>
      <c r="I502" s="13">
        <v>1</v>
      </c>
      <c r="J502" s="16" t="s">
        <v>870</v>
      </c>
      <c r="K502" s="13" t="s">
        <v>915</v>
      </c>
      <c r="L502" s="64" t="s">
        <v>915</v>
      </c>
      <c r="M502" s="68" t="s">
        <v>915</v>
      </c>
      <c r="N502" s="14"/>
      <c r="O502" s="14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0" customFormat="1" x14ac:dyDescent="0.2">
      <c r="A503" s="46" t="s">
        <v>775</v>
      </c>
      <c r="B503" s="47" t="s">
        <v>776</v>
      </c>
      <c r="C503" s="47" t="s">
        <v>787</v>
      </c>
      <c r="D503" s="47" t="s">
        <v>788</v>
      </c>
      <c r="E503" s="26">
        <v>581354</v>
      </c>
      <c r="F503" s="156">
        <v>853528</v>
      </c>
      <c r="G503" s="2">
        <f t="shared" si="15"/>
        <v>272174</v>
      </c>
      <c r="H503" s="44">
        <f t="shared" si="14"/>
        <v>0.46820000000000001</v>
      </c>
      <c r="I503" s="13" t="s">
        <v>870</v>
      </c>
      <c r="J503" s="16" t="s">
        <v>870</v>
      </c>
      <c r="K503" s="13" t="s">
        <v>915</v>
      </c>
      <c r="L503" s="64" t="s">
        <v>915</v>
      </c>
      <c r="M503" s="68" t="s">
        <v>915</v>
      </c>
      <c r="N503" s="14"/>
      <c r="O503" s="14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0" customFormat="1" x14ac:dyDescent="0.2">
      <c r="A504" s="46" t="s">
        <v>789</v>
      </c>
      <c r="B504" s="47" t="s">
        <v>790</v>
      </c>
      <c r="C504" s="47" t="s">
        <v>510</v>
      </c>
      <c r="D504" s="47" t="s">
        <v>792</v>
      </c>
      <c r="E504" s="26">
        <v>151949</v>
      </c>
      <c r="F504" s="156">
        <v>160260</v>
      </c>
      <c r="G504" s="2">
        <f t="shared" si="15"/>
        <v>8311</v>
      </c>
      <c r="H504" s="44">
        <f t="shared" si="14"/>
        <v>5.4699999999999999E-2</v>
      </c>
      <c r="I504" s="13" t="s">
        <v>870</v>
      </c>
      <c r="J504" s="16" t="s">
        <v>870</v>
      </c>
      <c r="K504" s="13">
        <v>2016</v>
      </c>
      <c r="L504" s="64">
        <v>-18.980000000000004</v>
      </c>
      <c r="M504" s="68">
        <v>-9.259999999999998</v>
      </c>
      <c r="N504" s="14"/>
      <c r="O504" s="1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0" customFormat="1" x14ac:dyDescent="0.2">
      <c r="A505" s="46" t="s">
        <v>789</v>
      </c>
      <c r="B505" s="47" t="s">
        <v>790</v>
      </c>
      <c r="C505" s="47" t="s">
        <v>215</v>
      </c>
      <c r="D505" s="47" t="s">
        <v>791</v>
      </c>
      <c r="E505" s="26">
        <v>1044533</v>
      </c>
      <c r="F505" s="156">
        <v>1276321</v>
      </c>
      <c r="G505" s="2">
        <f t="shared" si="15"/>
        <v>231788</v>
      </c>
      <c r="H505" s="44">
        <f t="shared" si="14"/>
        <v>0.22189999999999999</v>
      </c>
      <c r="I505" s="13" t="s">
        <v>870</v>
      </c>
      <c r="J505" s="16" t="s">
        <v>870</v>
      </c>
      <c r="K505" s="13" t="s">
        <v>915</v>
      </c>
      <c r="L505" s="64" t="s">
        <v>915</v>
      </c>
      <c r="M505" s="68" t="s">
        <v>915</v>
      </c>
      <c r="N505" s="14"/>
      <c r="O505" s="14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0" customFormat="1" x14ac:dyDescent="0.2">
      <c r="A506" s="46" t="s">
        <v>789</v>
      </c>
      <c r="B506" s="47" t="s">
        <v>790</v>
      </c>
      <c r="C506" s="47" t="s">
        <v>793</v>
      </c>
      <c r="D506" s="47" t="s">
        <v>794</v>
      </c>
      <c r="E506" s="26">
        <v>3111956</v>
      </c>
      <c r="F506" s="156">
        <v>3720939</v>
      </c>
      <c r="G506" s="2">
        <f t="shared" si="15"/>
        <v>608983</v>
      </c>
      <c r="H506" s="44">
        <f t="shared" si="14"/>
        <v>0.19570000000000001</v>
      </c>
      <c r="I506" s="13" t="s">
        <v>870</v>
      </c>
      <c r="J506" s="16" t="s">
        <v>870</v>
      </c>
      <c r="K506" s="13" t="s">
        <v>915</v>
      </c>
      <c r="L506" s="64" t="s">
        <v>915</v>
      </c>
      <c r="M506" s="68" t="s">
        <v>915</v>
      </c>
      <c r="N506" s="14"/>
      <c r="O506" s="14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0" customFormat="1" x14ac:dyDescent="0.2">
      <c r="A507" s="46" t="s">
        <v>789</v>
      </c>
      <c r="B507" s="47" t="s">
        <v>790</v>
      </c>
      <c r="C507" s="47" t="s">
        <v>795</v>
      </c>
      <c r="D507" s="47" t="s">
        <v>796</v>
      </c>
      <c r="E507" s="26">
        <v>910898</v>
      </c>
      <c r="F507" s="156">
        <v>1032573</v>
      </c>
      <c r="G507" s="2">
        <f t="shared" si="15"/>
        <v>121675</v>
      </c>
      <c r="H507" s="44">
        <f t="shared" si="14"/>
        <v>0.1336</v>
      </c>
      <c r="I507" s="13" t="s">
        <v>870</v>
      </c>
      <c r="J507" s="16" t="s">
        <v>870</v>
      </c>
      <c r="K507" s="13">
        <v>2016</v>
      </c>
      <c r="L507" s="64">
        <v>-16.460000000000036</v>
      </c>
      <c r="M507" s="68">
        <v>-14.379999999999995</v>
      </c>
      <c r="N507" s="14"/>
      <c r="O507" s="14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0" customFormat="1" x14ac:dyDescent="0.2">
      <c r="A508" s="46" t="s">
        <v>797</v>
      </c>
      <c r="B508" s="47" t="s">
        <v>798</v>
      </c>
      <c r="C508" s="47" t="s">
        <v>711</v>
      </c>
      <c r="D508" s="47" t="s">
        <v>799</v>
      </c>
      <c r="E508" s="26">
        <v>1091114</v>
      </c>
      <c r="F508" s="156">
        <v>1305304</v>
      </c>
      <c r="G508" s="2">
        <f t="shared" si="15"/>
        <v>214190</v>
      </c>
      <c r="H508" s="44">
        <f t="shared" si="14"/>
        <v>0.1963</v>
      </c>
      <c r="I508" s="13" t="s">
        <v>870</v>
      </c>
      <c r="J508" s="16" t="s">
        <v>870</v>
      </c>
      <c r="K508" s="13" t="s">
        <v>915</v>
      </c>
      <c r="L508" s="64" t="s">
        <v>915</v>
      </c>
      <c r="M508" s="68" t="s">
        <v>915</v>
      </c>
      <c r="N508" s="14"/>
      <c r="O508" s="14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0" customFormat="1" x14ac:dyDescent="0.2">
      <c r="A509" s="48" t="s">
        <v>797</v>
      </c>
      <c r="B509" s="49" t="s">
        <v>798</v>
      </c>
      <c r="C509" s="49" t="s">
        <v>800</v>
      </c>
      <c r="D509" s="49" t="s">
        <v>801</v>
      </c>
      <c r="E509" s="26">
        <v>2159684</v>
      </c>
      <c r="F509" s="156">
        <v>2386952</v>
      </c>
      <c r="G509" s="2">
        <f t="shared" si="15"/>
        <v>227268</v>
      </c>
      <c r="H509" s="44">
        <f t="shared" si="14"/>
        <v>0.1052</v>
      </c>
      <c r="I509" s="13" t="s">
        <v>870</v>
      </c>
      <c r="J509" s="16" t="s">
        <v>870</v>
      </c>
      <c r="K509" s="13" t="s">
        <v>915</v>
      </c>
      <c r="L509" s="64" t="s">
        <v>915</v>
      </c>
      <c r="M509" s="68" t="s">
        <v>915</v>
      </c>
      <c r="N509" s="14"/>
      <c r="O509" s="14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0" customFormat="1" x14ac:dyDescent="0.2">
      <c r="A510" s="48" t="s">
        <v>797</v>
      </c>
      <c r="B510" s="49" t="s">
        <v>798</v>
      </c>
      <c r="C510" s="49" t="s">
        <v>579</v>
      </c>
      <c r="D510" s="49" t="s">
        <v>802</v>
      </c>
      <c r="E510" s="26">
        <v>1481544</v>
      </c>
      <c r="F510" s="156">
        <v>1645176</v>
      </c>
      <c r="G510" s="2">
        <f t="shared" si="15"/>
        <v>163632</v>
      </c>
      <c r="H510" s="44">
        <f t="shared" si="14"/>
        <v>0.1104</v>
      </c>
      <c r="I510" s="13" t="s">
        <v>870</v>
      </c>
      <c r="J510" s="16" t="s">
        <v>870</v>
      </c>
      <c r="K510" s="13" t="s">
        <v>915</v>
      </c>
      <c r="L510" s="64" t="s">
        <v>915</v>
      </c>
      <c r="M510" s="68" t="s">
        <v>915</v>
      </c>
      <c r="N510" s="14"/>
      <c r="O510" s="14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0" customFormat="1" x14ac:dyDescent="0.2">
      <c r="A511" s="48" t="s">
        <v>797</v>
      </c>
      <c r="B511" s="49" t="s">
        <v>798</v>
      </c>
      <c r="C511" s="49" t="s">
        <v>803</v>
      </c>
      <c r="D511" s="49" t="s">
        <v>874</v>
      </c>
      <c r="E511" s="26">
        <v>2855158</v>
      </c>
      <c r="F511" s="156">
        <v>3166295</v>
      </c>
      <c r="G511" s="2">
        <f t="shared" si="15"/>
        <v>311137</v>
      </c>
      <c r="H511" s="44">
        <f t="shared" si="14"/>
        <v>0.109</v>
      </c>
      <c r="I511" s="13" t="s">
        <v>870</v>
      </c>
      <c r="J511" s="16" t="s">
        <v>870</v>
      </c>
      <c r="K511" s="13" t="s">
        <v>915</v>
      </c>
      <c r="L511" s="64" t="s">
        <v>915</v>
      </c>
      <c r="M511" s="68" t="s">
        <v>915</v>
      </c>
      <c r="N511" s="14"/>
      <c r="O511" s="14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0" customFormat="1" x14ac:dyDescent="0.2">
      <c r="A512" s="48" t="s">
        <v>797</v>
      </c>
      <c r="B512" s="49" t="s">
        <v>798</v>
      </c>
      <c r="C512" s="49" t="s">
        <v>860</v>
      </c>
      <c r="D512" s="49" t="s">
        <v>875</v>
      </c>
      <c r="E512" s="26">
        <v>1693241</v>
      </c>
      <c r="F512" s="156">
        <v>1900701</v>
      </c>
      <c r="G512" s="2">
        <f t="shared" si="15"/>
        <v>207460</v>
      </c>
      <c r="H512" s="44">
        <f t="shared" si="14"/>
        <v>0.1225</v>
      </c>
      <c r="I512" s="13" t="s">
        <v>870</v>
      </c>
      <c r="J512" s="16" t="s">
        <v>870</v>
      </c>
      <c r="K512" s="13" t="s">
        <v>915</v>
      </c>
      <c r="L512" s="64" t="s">
        <v>915</v>
      </c>
      <c r="M512" s="68" t="s">
        <v>915</v>
      </c>
      <c r="N512" s="14"/>
      <c r="O512" s="14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0" customFormat="1" x14ac:dyDescent="0.2">
      <c r="A513" s="48" t="s">
        <v>797</v>
      </c>
      <c r="B513" s="49" t="s">
        <v>798</v>
      </c>
      <c r="C513" s="49" t="s">
        <v>861</v>
      </c>
      <c r="D513" s="49" t="s">
        <v>876</v>
      </c>
      <c r="E513" s="26">
        <v>1449215</v>
      </c>
      <c r="F513" s="156">
        <v>1619789</v>
      </c>
      <c r="G513" s="2">
        <f t="shared" si="15"/>
        <v>170574</v>
      </c>
      <c r="H513" s="44">
        <f t="shared" si="14"/>
        <v>0.1177</v>
      </c>
      <c r="I513" s="13" t="s">
        <v>870</v>
      </c>
      <c r="J513" s="16" t="s">
        <v>870</v>
      </c>
      <c r="K513" s="13" t="s">
        <v>915</v>
      </c>
      <c r="L513" s="64" t="s">
        <v>915</v>
      </c>
      <c r="M513" s="68" t="s">
        <v>915</v>
      </c>
      <c r="N513" s="14"/>
      <c r="O513" s="14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0" customFormat="1" x14ac:dyDescent="0.2">
      <c r="A514" s="48" t="s">
        <v>797</v>
      </c>
      <c r="B514" s="49" t="s">
        <v>798</v>
      </c>
      <c r="C514" s="49" t="s">
        <v>862</v>
      </c>
      <c r="D514" s="49" t="s">
        <v>877</v>
      </c>
      <c r="E514" s="26">
        <v>879230</v>
      </c>
      <c r="F514" s="156">
        <v>933600</v>
      </c>
      <c r="G514" s="2">
        <f t="shared" si="15"/>
        <v>54370</v>
      </c>
      <c r="H514" s="44">
        <f t="shared" si="14"/>
        <v>6.1800000000000001E-2</v>
      </c>
      <c r="I514" s="13" t="s">
        <v>870</v>
      </c>
      <c r="J514" s="16" t="s">
        <v>870</v>
      </c>
      <c r="K514" s="13" t="s">
        <v>915</v>
      </c>
      <c r="L514" s="64" t="s">
        <v>915</v>
      </c>
      <c r="M514" s="68" t="s">
        <v>915</v>
      </c>
      <c r="N514" s="14"/>
      <c r="O514" s="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0" customFormat="1" x14ac:dyDescent="0.2">
      <c r="A515" s="48" t="s">
        <v>797</v>
      </c>
      <c r="B515" s="49" t="s">
        <v>798</v>
      </c>
      <c r="C515" s="49" t="s">
        <v>586</v>
      </c>
      <c r="D515" s="49" t="s">
        <v>804</v>
      </c>
      <c r="E515" s="26">
        <v>1385322</v>
      </c>
      <c r="F515" s="156">
        <v>1460939</v>
      </c>
      <c r="G515" s="2">
        <f t="shared" si="15"/>
        <v>75617</v>
      </c>
      <c r="H515" s="44">
        <f t="shared" si="14"/>
        <v>5.4600000000000003E-2</v>
      </c>
      <c r="I515" s="13" t="s">
        <v>870</v>
      </c>
      <c r="J515" s="16" t="s">
        <v>870</v>
      </c>
      <c r="K515" s="13">
        <v>2016</v>
      </c>
      <c r="L515" s="64">
        <v>-29.670000000000016</v>
      </c>
      <c r="M515" s="68">
        <v>8.3100000000000023</v>
      </c>
      <c r="N515" s="14"/>
      <c r="O515" s="14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0" customFormat="1" x14ac:dyDescent="0.2">
      <c r="A516" s="48" t="s">
        <v>797</v>
      </c>
      <c r="B516" s="49" t="s">
        <v>798</v>
      </c>
      <c r="C516" s="49" t="s">
        <v>587</v>
      </c>
      <c r="D516" s="49" t="s">
        <v>805</v>
      </c>
      <c r="E516" s="26">
        <v>4988121</v>
      </c>
      <c r="F516" s="156">
        <v>5625742</v>
      </c>
      <c r="G516" s="2">
        <f t="shared" si="15"/>
        <v>637621</v>
      </c>
      <c r="H516" s="44">
        <f t="shared" si="14"/>
        <v>0.1278</v>
      </c>
      <c r="I516" s="13" t="s">
        <v>870</v>
      </c>
      <c r="J516" s="16" t="s">
        <v>870</v>
      </c>
      <c r="K516" s="13" t="s">
        <v>915</v>
      </c>
      <c r="L516" s="64" t="s">
        <v>915</v>
      </c>
      <c r="M516" s="68" t="s">
        <v>915</v>
      </c>
      <c r="N516" s="14"/>
      <c r="O516" s="14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0" customFormat="1" x14ac:dyDescent="0.2">
      <c r="A517" s="48" t="s">
        <v>797</v>
      </c>
      <c r="B517" s="49" t="s">
        <v>798</v>
      </c>
      <c r="C517" s="49" t="s">
        <v>588</v>
      </c>
      <c r="D517" s="49" t="s">
        <v>806</v>
      </c>
      <c r="E517" s="26">
        <v>499737</v>
      </c>
      <c r="F517" s="156">
        <v>563618</v>
      </c>
      <c r="G517" s="2">
        <f t="shared" si="15"/>
        <v>63881</v>
      </c>
      <c r="H517" s="44">
        <f t="shared" si="14"/>
        <v>0.1278</v>
      </c>
      <c r="I517" s="13" t="s">
        <v>870</v>
      </c>
      <c r="J517" s="16" t="s">
        <v>870</v>
      </c>
      <c r="K517" s="13" t="s">
        <v>915</v>
      </c>
      <c r="L517" s="64" t="s">
        <v>915</v>
      </c>
      <c r="M517" s="68" t="s">
        <v>915</v>
      </c>
      <c r="N517" s="14"/>
      <c r="O517" s="14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0" customFormat="1" x14ac:dyDescent="0.2">
      <c r="A518" s="48" t="s">
        <v>797</v>
      </c>
      <c r="B518" s="49" t="s">
        <v>798</v>
      </c>
      <c r="C518" s="49" t="s">
        <v>863</v>
      </c>
      <c r="D518" s="49" t="s">
        <v>878</v>
      </c>
      <c r="E518" s="26">
        <v>983502</v>
      </c>
      <c r="F518" s="156">
        <v>1096703</v>
      </c>
      <c r="G518" s="2">
        <f t="shared" si="15"/>
        <v>113201</v>
      </c>
      <c r="H518" s="44">
        <f t="shared" si="14"/>
        <v>0.11509999999999999</v>
      </c>
      <c r="I518" s="13" t="s">
        <v>870</v>
      </c>
      <c r="J518" s="16" t="s">
        <v>870</v>
      </c>
      <c r="K518" s="13" t="s">
        <v>915</v>
      </c>
      <c r="L518" s="64" t="s">
        <v>915</v>
      </c>
      <c r="M518" s="68" t="s">
        <v>915</v>
      </c>
      <c r="N518" s="14"/>
      <c r="O518" s="14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0" customFormat="1" x14ac:dyDescent="0.2">
      <c r="A519" s="46" t="s">
        <v>797</v>
      </c>
      <c r="B519" s="47" t="s">
        <v>798</v>
      </c>
      <c r="C519" s="47" t="s">
        <v>26</v>
      </c>
      <c r="D519" s="47" t="s">
        <v>807</v>
      </c>
      <c r="E519" s="26">
        <v>84523285</v>
      </c>
      <c r="F519" s="156">
        <v>103187638</v>
      </c>
      <c r="G519" s="2">
        <f t="shared" si="15"/>
        <v>18664353</v>
      </c>
      <c r="H519" s="44">
        <f t="shared" si="14"/>
        <v>0.2208</v>
      </c>
      <c r="I519" s="13" t="s">
        <v>870</v>
      </c>
      <c r="J519" s="16" t="s">
        <v>870</v>
      </c>
      <c r="K519" s="13">
        <v>2016</v>
      </c>
      <c r="L519" s="64">
        <v>-2176.2499999999927</v>
      </c>
      <c r="M519" s="68">
        <v>-931.90000000000146</v>
      </c>
      <c r="N519" s="14"/>
      <c r="O519" s="14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0" customFormat="1" x14ac:dyDescent="0.2">
      <c r="A520" s="46" t="s">
        <v>797</v>
      </c>
      <c r="B520" s="47" t="s">
        <v>798</v>
      </c>
      <c r="C520" s="47" t="s">
        <v>57</v>
      </c>
      <c r="D520" s="47" t="s">
        <v>808</v>
      </c>
      <c r="E520" s="26">
        <v>15304157</v>
      </c>
      <c r="F520" s="156">
        <v>18264264</v>
      </c>
      <c r="G520" s="2">
        <f t="shared" si="15"/>
        <v>2960107</v>
      </c>
      <c r="H520" s="44">
        <f t="shared" si="14"/>
        <v>0.19339999999999999</v>
      </c>
      <c r="I520" s="13" t="s">
        <v>870</v>
      </c>
      <c r="J520" s="16" t="s">
        <v>870</v>
      </c>
      <c r="K520" s="13">
        <v>2016</v>
      </c>
      <c r="L520" s="64">
        <v>-81.289999999999964</v>
      </c>
      <c r="M520" s="68">
        <v>-99.420000000000073</v>
      </c>
      <c r="N520" s="14"/>
      <c r="O520" s="14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0" customFormat="1" x14ac:dyDescent="0.2">
      <c r="A521" s="46" t="s">
        <v>797</v>
      </c>
      <c r="B521" s="47" t="s">
        <v>798</v>
      </c>
      <c r="C521" s="47" t="s">
        <v>79</v>
      </c>
      <c r="D521" s="47" t="s">
        <v>809</v>
      </c>
      <c r="E521" s="26">
        <v>44358079</v>
      </c>
      <c r="F521" s="156">
        <v>54947378</v>
      </c>
      <c r="G521" s="2">
        <f t="shared" si="15"/>
        <v>10589299</v>
      </c>
      <c r="H521" s="44">
        <f t="shared" ref="H521:H550" si="16">ROUND(G521/E521,4)</f>
        <v>0.2387</v>
      </c>
      <c r="I521" s="13" t="s">
        <v>870</v>
      </c>
      <c r="J521" s="16" t="s">
        <v>870</v>
      </c>
      <c r="K521" s="13" t="s">
        <v>915</v>
      </c>
      <c r="L521" s="64" t="s">
        <v>915</v>
      </c>
      <c r="M521" s="68" t="s">
        <v>915</v>
      </c>
      <c r="N521" s="14"/>
      <c r="O521" s="14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0" customFormat="1" x14ac:dyDescent="0.2">
      <c r="A522" s="46" t="s">
        <v>797</v>
      </c>
      <c r="B522" s="47" t="s">
        <v>798</v>
      </c>
      <c r="C522" s="47" t="s">
        <v>16</v>
      </c>
      <c r="D522" s="47" t="s">
        <v>810</v>
      </c>
      <c r="E522" s="26">
        <v>9793302</v>
      </c>
      <c r="F522" s="156">
        <v>13329122</v>
      </c>
      <c r="G522" s="2">
        <f t="shared" ref="G522:G550" si="17">SUM(F522-E522)</f>
        <v>3535820</v>
      </c>
      <c r="H522" s="44">
        <f t="shared" si="16"/>
        <v>0.36099999999999999</v>
      </c>
      <c r="I522" s="13" t="s">
        <v>870</v>
      </c>
      <c r="J522" s="16" t="s">
        <v>870</v>
      </c>
      <c r="K522" s="13" t="s">
        <v>915</v>
      </c>
      <c r="L522" s="64" t="s">
        <v>915</v>
      </c>
      <c r="M522" s="68" t="s">
        <v>915</v>
      </c>
      <c r="N522" s="14"/>
      <c r="O522" s="14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0" customFormat="1" x14ac:dyDescent="0.2">
      <c r="A523" s="46" t="s">
        <v>797</v>
      </c>
      <c r="B523" s="47" t="s">
        <v>798</v>
      </c>
      <c r="C523" s="47" t="s">
        <v>82</v>
      </c>
      <c r="D523" s="47" t="s">
        <v>811</v>
      </c>
      <c r="E523" s="26">
        <v>21989855</v>
      </c>
      <c r="F523" s="156">
        <v>29366364</v>
      </c>
      <c r="G523" s="2">
        <f t="shared" si="17"/>
        <v>7376509</v>
      </c>
      <c r="H523" s="44">
        <f t="shared" si="16"/>
        <v>0.33550000000000002</v>
      </c>
      <c r="I523" s="13" t="s">
        <v>870</v>
      </c>
      <c r="J523" s="16" t="s">
        <v>870</v>
      </c>
      <c r="K523" s="13" t="s">
        <v>915</v>
      </c>
      <c r="L523" s="64" t="s">
        <v>915</v>
      </c>
      <c r="M523" s="68" t="s">
        <v>915</v>
      </c>
      <c r="N523" s="14"/>
      <c r="O523" s="14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0" customFormat="1" x14ac:dyDescent="0.2">
      <c r="A524" s="46" t="s">
        <v>797</v>
      </c>
      <c r="B524" s="47" t="s">
        <v>798</v>
      </c>
      <c r="C524" s="47" t="s">
        <v>59</v>
      </c>
      <c r="D524" s="47" t="s">
        <v>812</v>
      </c>
      <c r="E524" s="26">
        <v>7605371</v>
      </c>
      <c r="F524" s="156">
        <v>9124766</v>
      </c>
      <c r="G524" s="2">
        <f t="shared" si="17"/>
        <v>1519395</v>
      </c>
      <c r="H524" s="44">
        <f t="shared" si="16"/>
        <v>0.19980000000000001</v>
      </c>
      <c r="I524" s="13" t="s">
        <v>870</v>
      </c>
      <c r="J524" s="16" t="s">
        <v>870</v>
      </c>
      <c r="K524" s="13" t="s">
        <v>915</v>
      </c>
      <c r="L524" s="64" t="s">
        <v>915</v>
      </c>
      <c r="M524" s="68" t="s">
        <v>915</v>
      </c>
      <c r="N524" s="14"/>
      <c r="O524" s="1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0" customFormat="1" x14ac:dyDescent="0.2">
      <c r="A525" s="46" t="s">
        <v>797</v>
      </c>
      <c r="B525" s="47" t="s">
        <v>798</v>
      </c>
      <c r="C525" s="47" t="s">
        <v>37</v>
      </c>
      <c r="D525" s="47" t="s">
        <v>813</v>
      </c>
      <c r="E525" s="26">
        <v>7005233</v>
      </c>
      <c r="F525" s="156">
        <v>8363030</v>
      </c>
      <c r="G525" s="2">
        <f t="shared" si="17"/>
        <v>1357797</v>
      </c>
      <c r="H525" s="44">
        <f t="shared" si="16"/>
        <v>0.1938</v>
      </c>
      <c r="I525" s="13" t="s">
        <v>870</v>
      </c>
      <c r="J525" s="16" t="s">
        <v>870</v>
      </c>
      <c r="K525" s="13" t="s">
        <v>915</v>
      </c>
      <c r="L525" s="64" t="s">
        <v>915</v>
      </c>
      <c r="M525" s="68" t="s">
        <v>915</v>
      </c>
      <c r="N525" s="14"/>
      <c r="O525" s="14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0" customFormat="1" x14ac:dyDescent="0.2">
      <c r="A526" s="46" t="s">
        <v>797</v>
      </c>
      <c r="B526" s="47" t="s">
        <v>798</v>
      </c>
      <c r="C526" s="47" t="s">
        <v>215</v>
      </c>
      <c r="D526" s="47" t="s">
        <v>814</v>
      </c>
      <c r="E526" s="26">
        <v>3424394</v>
      </c>
      <c r="F526" s="156">
        <v>4162277</v>
      </c>
      <c r="G526" s="2">
        <f t="shared" si="17"/>
        <v>737883</v>
      </c>
      <c r="H526" s="44">
        <f t="shared" si="16"/>
        <v>0.2155</v>
      </c>
      <c r="I526" s="13" t="s">
        <v>870</v>
      </c>
      <c r="J526" s="16" t="s">
        <v>870</v>
      </c>
      <c r="K526" s="13" t="s">
        <v>915</v>
      </c>
      <c r="L526" s="64" t="s">
        <v>915</v>
      </c>
      <c r="M526" s="68" t="s">
        <v>915</v>
      </c>
      <c r="N526" s="14"/>
      <c r="O526" s="14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0" customFormat="1" x14ac:dyDescent="0.2">
      <c r="A527" s="46" t="s">
        <v>797</v>
      </c>
      <c r="B527" s="47" t="s">
        <v>798</v>
      </c>
      <c r="C527" s="47" t="s">
        <v>67</v>
      </c>
      <c r="D527" s="47" t="s">
        <v>815</v>
      </c>
      <c r="E527" s="26">
        <v>38430654</v>
      </c>
      <c r="F527" s="156">
        <v>48175028</v>
      </c>
      <c r="G527" s="2">
        <f t="shared" si="17"/>
        <v>9744374</v>
      </c>
      <c r="H527" s="44">
        <f t="shared" si="16"/>
        <v>0.25359999999999999</v>
      </c>
      <c r="I527" s="13" t="s">
        <v>870</v>
      </c>
      <c r="J527" s="16" t="s">
        <v>870</v>
      </c>
      <c r="K527" s="13" t="s">
        <v>915</v>
      </c>
      <c r="L527" s="64" t="s">
        <v>915</v>
      </c>
      <c r="M527" s="68" t="s">
        <v>915</v>
      </c>
      <c r="N527" s="14"/>
      <c r="O527" s="14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0" customFormat="1" x14ac:dyDescent="0.2">
      <c r="A528" s="46" t="s">
        <v>797</v>
      </c>
      <c r="B528" s="47" t="s">
        <v>798</v>
      </c>
      <c r="C528" s="47" t="s">
        <v>185</v>
      </c>
      <c r="D528" s="47" t="s">
        <v>816</v>
      </c>
      <c r="E528" s="26">
        <v>3128593</v>
      </c>
      <c r="F528" s="156">
        <v>3693636</v>
      </c>
      <c r="G528" s="2">
        <f t="shared" si="17"/>
        <v>565043</v>
      </c>
      <c r="H528" s="44">
        <f t="shared" si="16"/>
        <v>0.18060000000000001</v>
      </c>
      <c r="I528" s="13" t="s">
        <v>870</v>
      </c>
      <c r="J528" s="16" t="s">
        <v>870</v>
      </c>
      <c r="K528" s="13">
        <v>2016</v>
      </c>
      <c r="L528" s="64">
        <v>-38.619999999999891</v>
      </c>
      <c r="M528" s="68">
        <v>-30.350000000000136</v>
      </c>
      <c r="N528" s="14"/>
      <c r="O528" s="14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0" customFormat="1" x14ac:dyDescent="0.2">
      <c r="A529" s="46" t="s">
        <v>797</v>
      </c>
      <c r="B529" s="47" t="s">
        <v>798</v>
      </c>
      <c r="C529" s="47" t="s">
        <v>18</v>
      </c>
      <c r="D529" s="47" t="s">
        <v>817</v>
      </c>
      <c r="E529" s="26">
        <v>18173971</v>
      </c>
      <c r="F529" s="156">
        <v>23529763</v>
      </c>
      <c r="G529" s="2">
        <f t="shared" si="17"/>
        <v>5355792</v>
      </c>
      <c r="H529" s="44">
        <f t="shared" si="16"/>
        <v>0.29470000000000002</v>
      </c>
      <c r="I529" s="13" t="s">
        <v>870</v>
      </c>
      <c r="J529" s="16" t="s">
        <v>870</v>
      </c>
      <c r="K529" s="13" t="s">
        <v>915</v>
      </c>
      <c r="L529" s="64" t="s">
        <v>915</v>
      </c>
      <c r="M529" s="68" t="s">
        <v>915</v>
      </c>
      <c r="N529" s="14"/>
      <c r="O529" s="14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0" customFormat="1" x14ac:dyDescent="0.2">
      <c r="A530" s="46" t="s">
        <v>797</v>
      </c>
      <c r="B530" s="47" t="s">
        <v>798</v>
      </c>
      <c r="C530" s="47" t="s">
        <v>353</v>
      </c>
      <c r="D530" s="47" t="s">
        <v>818</v>
      </c>
      <c r="E530" s="26">
        <v>8362445</v>
      </c>
      <c r="F530" s="156">
        <v>9955133</v>
      </c>
      <c r="G530" s="2">
        <f t="shared" si="17"/>
        <v>1592688</v>
      </c>
      <c r="H530" s="44">
        <f t="shared" si="16"/>
        <v>0.1905</v>
      </c>
      <c r="I530" s="13" t="s">
        <v>870</v>
      </c>
      <c r="J530" s="16" t="s">
        <v>870</v>
      </c>
      <c r="K530" s="13" t="s">
        <v>915</v>
      </c>
      <c r="L530" s="64" t="s">
        <v>915</v>
      </c>
      <c r="M530" s="68" t="s">
        <v>915</v>
      </c>
      <c r="N530" s="14"/>
      <c r="O530" s="14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0" customFormat="1" x14ac:dyDescent="0.2">
      <c r="A531" s="46" t="s">
        <v>797</v>
      </c>
      <c r="B531" s="47" t="s">
        <v>798</v>
      </c>
      <c r="C531" s="47" t="s">
        <v>369</v>
      </c>
      <c r="D531" s="47" t="s">
        <v>750</v>
      </c>
      <c r="E531" s="26">
        <v>1545768</v>
      </c>
      <c r="F531" s="156">
        <v>1875138</v>
      </c>
      <c r="G531" s="2">
        <f t="shared" si="17"/>
        <v>329370</v>
      </c>
      <c r="H531" s="44">
        <f t="shared" si="16"/>
        <v>0.21310000000000001</v>
      </c>
      <c r="I531" s="13" t="s">
        <v>870</v>
      </c>
      <c r="J531" s="16" t="s">
        <v>870</v>
      </c>
      <c r="K531" s="13" t="s">
        <v>915</v>
      </c>
      <c r="L531" s="64" t="s">
        <v>915</v>
      </c>
      <c r="M531" s="68" t="s">
        <v>915</v>
      </c>
      <c r="N531" s="14"/>
      <c r="O531" s="14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0" customFormat="1" x14ac:dyDescent="0.2">
      <c r="A532" s="46" t="s">
        <v>819</v>
      </c>
      <c r="B532" s="47" t="s">
        <v>820</v>
      </c>
      <c r="C532" s="47" t="s">
        <v>26</v>
      </c>
      <c r="D532" s="47" t="s">
        <v>821</v>
      </c>
      <c r="E532" s="26">
        <v>1420048</v>
      </c>
      <c r="F532" s="156">
        <v>1682523</v>
      </c>
      <c r="G532" s="2">
        <f t="shared" si="17"/>
        <v>262475</v>
      </c>
      <c r="H532" s="44">
        <f t="shared" si="16"/>
        <v>0.18479999999999999</v>
      </c>
      <c r="I532" s="13" t="s">
        <v>870</v>
      </c>
      <c r="J532" s="16" t="s">
        <v>870</v>
      </c>
      <c r="K532" s="13" t="s">
        <v>915</v>
      </c>
      <c r="L532" s="64" t="s">
        <v>915</v>
      </c>
      <c r="M532" s="68" t="s">
        <v>915</v>
      </c>
      <c r="N532" s="14"/>
      <c r="O532" s="14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0" customFormat="1" x14ac:dyDescent="0.2">
      <c r="A533" s="46" t="s">
        <v>819</v>
      </c>
      <c r="B533" s="47" t="s">
        <v>820</v>
      </c>
      <c r="C533" s="47" t="s">
        <v>233</v>
      </c>
      <c r="D533" s="47" t="s">
        <v>822</v>
      </c>
      <c r="E533" s="26">
        <v>9680169</v>
      </c>
      <c r="F533" s="156">
        <v>11567229</v>
      </c>
      <c r="G533" s="2">
        <f t="shared" si="17"/>
        <v>1887060</v>
      </c>
      <c r="H533" s="44">
        <f t="shared" si="16"/>
        <v>0.19489999999999999</v>
      </c>
      <c r="I533" s="13" t="s">
        <v>870</v>
      </c>
      <c r="J533" s="16" t="s">
        <v>870</v>
      </c>
      <c r="K533" s="13" t="s">
        <v>915</v>
      </c>
      <c r="L533" s="64" t="s">
        <v>915</v>
      </c>
      <c r="M533" s="68" t="s">
        <v>915</v>
      </c>
      <c r="N533" s="14"/>
      <c r="O533" s="14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0" customFormat="1" x14ac:dyDescent="0.2">
      <c r="A534" s="46" t="s">
        <v>819</v>
      </c>
      <c r="B534" s="47" t="s">
        <v>820</v>
      </c>
      <c r="C534" s="47" t="s">
        <v>41</v>
      </c>
      <c r="D534" s="47" t="s">
        <v>823</v>
      </c>
      <c r="E534" s="26">
        <v>7585727</v>
      </c>
      <c r="F534" s="156">
        <v>8923851</v>
      </c>
      <c r="G534" s="2">
        <f t="shared" si="17"/>
        <v>1338124</v>
      </c>
      <c r="H534" s="44">
        <f t="shared" si="16"/>
        <v>0.1764</v>
      </c>
      <c r="I534" s="13" t="s">
        <v>870</v>
      </c>
      <c r="J534" s="16" t="s">
        <v>870</v>
      </c>
      <c r="K534" s="13" t="s">
        <v>915</v>
      </c>
      <c r="L534" s="64" t="s">
        <v>915</v>
      </c>
      <c r="M534" s="68" t="s">
        <v>915</v>
      </c>
      <c r="N534" s="14"/>
      <c r="O534" s="1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0" customFormat="1" x14ac:dyDescent="0.2">
      <c r="A535" s="46" t="s">
        <v>819</v>
      </c>
      <c r="B535" s="47" t="s">
        <v>820</v>
      </c>
      <c r="C535" s="47" t="s">
        <v>824</v>
      </c>
      <c r="D535" s="47" t="s">
        <v>825</v>
      </c>
      <c r="E535" s="26">
        <v>1670763</v>
      </c>
      <c r="F535" s="156">
        <v>1839693</v>
      </c>
      <c r="G535" s="2">
        <f t="shared" si="17"/>
        <v>168930</v>
      </c>
      <c r="H535" s="44">
        <f t="shared" si="16"/>
        <v>0.1011</v>
      </c>
      <c r="I535" s="13" t="s">
        <v>870</v>
      </c>
      <c r="J535" s="16" t="s">
        <v>870</v>
      </c>
      <c r="K535" s="13">
        <v>2016</v>
      </c>
      <c r="L535" s="64">
        <v>-52.889999999999986</v>
      </c>
      <c r="M535" s="68">
        <v>-18.610000000000014</v>
      </c>
      <c r="N535" s="14"/>
      <c r="O535" s="14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0" customFormat="1" x14ac:dyDescent="0.2">
      <c r="A536" s="46" t="s">
        <v>826</v>
      </c>
      <c r="B536" s="47" t="s">
        <v>827</v>
      </c>
      <c r="C536" s="47" t="s">
        <v>16</v>
      </c>
      <c r="D536" s="47" t="s">
        <v>828</v>
      </c>
      <c r="E536" s="26">
        <v>471720</v>
      </c>
      <c r="F536" s="156">
        <v>636950</v>
      </c>
      <c r="G536" s="2">
        <f t="shared" si="17"/>
        <v>165230</v>
      </c>
      <c r="H536" s="44">
        <f t="shared" si="16"/>
        <v>0.3503</v>
      </c>
      <c r="I536" s="13" t="s">
        <v>870</v>
      </c>
      <c r="J536" s="16" t="s">
        <v>870</v>
      </c>
      <c r="K536" s="13" t="s">
        <v>915</v>
      </c>
      <c r="L536" s="64" t="s">
        <v>915</v>
      </c>
      <c r="M536" s="68" t="s">
        <v>915</v>
      </c>
      <c r="N536" s="14"/>
      <c r="O536" s="14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0" customFormat="1" x14ac:dyDescent="0.2">
      <c r="A537" s="46" t="s">
        <v>826</v>
      </c>
      <c r="B537" s="47" t="s">
        <v>827</v>
      </c>
      <c r="C537" s="47" t="s">
        <v>37</v>
      </c>
      <c r="D537" s="47" t="s">
        <v>829</v>
      </c>
      <c r="E537" s="26">
        <v>3879245</v>
      </c>
      <c r="F537" s="156">
        <v>4583227</v>
      </c>
      <c r="G537" s="2">
        <f t="shared" si="17"/>
        <v>703982</v>
      </c>
      <c r="H537" s="44">
        <f t="shared" si="16"/>
        <v>0.18149999999999999</v>
      </c>
      <c r="I537" s="13" t="s">
        <v>870</v>
      </c>
      <c r="J537" s="16" t="s">
        <v>870</v>
      </c>
      <c r="K537" s="13" t="s">
        <v>915</v>
      </c>
      <c r="L537" s="64" t="s">
        <v>915</v>
      </c>
      <c r="M537" s="68" t="s">
        <v>915</v>
      </c>
      <c r="N537" s="14"/>
      <c r="O537" s="14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0" customFormat="1" x14ac:dyDescent="0.2">
      <c r="A538" s="46" t="s">
        <v>826</v>
      </c>
      <c r="B538" s="47" t="s">
        <v>827</v>
      </c>
      <c r="C538" s="47" t="s">
        <v>251</v>
      </c>
      <c r="D538" s="47" t="s">
        <v>830</v>
      </c>
      <c r="E538" s="26">
        <v>2038507</v>
      </c>
      <c r="F538" s="156">
        <v>2538767</v>
      </c>
      <c r="G538" s="2">
        <f t="shared" si="17"/>
        <v>500260</v>
      </c>
      <c r="H538" s="44">
        <f t="shared" si="16"/>
        <v>0.24540000000000001</v>
      </c>
      <c r="I538" s="13" t="s">
        <v>870</v>
      </c>
      <c r="J538" s="16" t="s">
        <v>870</v>
      </c>
      <c r="K538" s="13" t="s">
        <v>915</v>
      </c>
      <c r="L538" s="64" t="s">
        <v>915</v>
      </c>
      <c r="M538" s="68" t="s">
        <v>915</v>
      </c>
      <c r="N538" s="14"/>
      <c r="O538" s="14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0" customFormat="1" x14ac:dyDescent="0.2">
      <c r="A539" s="46" t="s">
        <v>826</v>
      </c>
      <c r="B539" s="47" t="s">
        <v>827</v>
      </c>
      <c r="C539" s="47" t="s">
        <v>22</v>
      </c>
      <c r="D539" s="47" t="s">
        <v>831</v>
      </c>
      <c r="E539" s="26">
        <v>15441906</v>
      </c>
      <c r="F539" s="156">
        <v>18671822</v>
      </c>
      <c r="G539" s="2">
        <f t="shared" si="17"/>
        <v>3229916</v>
      </c>
      <c r="H539" s="44">
        <f t="shared" si="16"/>
        <v>0.2092</v>
      </c>
      <c r="I539" s="13" t="s">
        <v>870</v>
      </c>
      <c r="J539" s="16" t="s">
        <v>870</v>
      </c>
      <c r="K539" s="13">
        <v>2016</v>
      </c>
      <c r="L539" s="64">
        <v>-126.31999999999971</v>
      </c>
      <c r="M539" s="68">
        <v>-45.970000000000255</v>
      </c>
      <c r="N539" s="14"/>
      <c r="O539" s="14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0" customFormat="1" x14ac:dyDescent="0.2">
      <c r="A540" s="46" t="s">
        <v>832</v>
      </c>
      <c r="B540" s="47" t="s">
        <v>833</v>
      </c>
      <c r="C540" s="47" t="s">
        <v>26</v>
      </c>
      <c r="D540" s="47" t="s">
        <v>834</v>
      </c>
      <c r="E540" s="26">
        <v>472867</v>
      </c>
      <c r="F540" s="156">
        <v>542025</v>
      </c>
      <c r="G540" s="2">
        <f t="shared" si="17"/>
        <v>69158</v>
      </c>
      <c r="H540" s="44">
        <f t="shared" si="16"/>
        <v>0.14630000000000001</v>
      </c>
      <c r="I540" s="13" t="s">
        <v>870</v>
      </c>
      <c r="J540" s="16" t="s">
        <v>870</v>
      </c>
      <c r="K540" s="13">
        <v>2016</v>
      </c>
      <c r="L540" s="64">
        <v>-63.080000000000041</v>
      </c>
      <c r="M540" s="68">
        <v>-30.57000000000005</v>
      </c>
      <c r="N540" s="14"/>
      <c r="O540" s="14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0" customFormat="1" x14ac:dyDescent="0.2">
      <c r="A541" s="46" t="s">
        <v>832</v>
      </c>
      <c r="B541" s="47" t="s">
        <v>833</v>
      </c>
      <c r="C541" s="47" t="s">
        <v>185</v>
      </c>
      <c r="D541" s="47" t="s">
        <v>835</v>
      </c>
      <c r="E541" s="26">
        <v>1818051</v>
      </c>
      <c r="F541" s="156">
        <v>2177139</v>
      </c>
      <c r="G541" s="2">
        <f t="shared" si="17"/>
        <v>359088</v>
      </c>
      <c r="H541" s="44">
        <f t="shared" si="16"/>
        <v>0.19750000000000001</v>
      </c>
      <c r="I541" s="13" t="s">
        <v>870</v>
      </c>
      <c r="J541" s="16" t="s">
        <v>870</v>
      </c>
      <c r="K541" s="13" t="s">
        <v>915</v>
      </c>
      <c r="L541" s="64" t="s">
        <v>915</v>
      </c>
      <c r="M541" s="68" t="s">
        <v>915</v>
      </c>
      <c r="N541" s="14"/>
      <c r="O541" s="14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0" customFormat="1" x14ac:dyDescent="0.2">
      <c r="A542" s="46" t="s">
        <v>832</v>
      </c>
      <c r="B542" s="47" t="s">
        <v>833</v>
      </c>
      <c r="C542" s="47" t="s">
        <v>18</v>
      </c>
      <c r="D542" s="47" t="s">
        <v>836</v>
      </c>
      <c r="E542" s="26">
        <v>797393</v>
      </c>
      <c r="F542" s="156">
        <v>1013738</v>
      </c>
      <c r="G542" s="2">
        <f t="shared" si="17"/>
        <v>216345</v>
      </c>
      <c r="H542" s="44">
        <f t="shared" si="16"/>
        <v>0.27129999999999999</v>
      </c>
      <c r="I542" s="13" t="s">
        <v>870</v>
      </c>
      <c r="J542" s="16" t="s">
        <v>870</v>
      </c>
      <c r="K542" s="13">
        <v>2016</v>
      </c>
      <c r="L542" s="64">
        <v>-10.57000000000005</v>
      </c>
      <c r="M542" s="68">
        <v>-13.149999999999977</v>
      </c>
      <c r="N542" s="14"/>
      <c r="O542" s="14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0" customFormat="1" x14ac:dyDescent="0.2">
      <c r="A543" s="46" t="s">
        <v>832</v>
      </c>
      <c r="B543" s="47" t="s">
        <v>833</v>
      </c>
      <c r="C543" s="47" t="s">
        <v>837</v>
      </c>
      <c r="D543" s="47" t="s">
        <v>838</v>
      </c>
      <c r="E543" s="26">
        <v>1846378</v>
      </c>
      <c r="F543" s="156">
        <v>2254120</v>
      </c>
      <c r="G543" s="2">
        <f t="shared" si="17"/>
        <v>407742</v>
      </c>
      <c r="H543" s="44">
        <f t="shared" si="16"/>
        <v>0.2208</v>
      </c>
      <c r="I543" s="13" t="s">
        <v>870</v>
      </c>
      <c r="J543" s="16" t="s">
        <v>870</v>
      </c>
      <c r="K543" s="13">
        <v>2016</v>
      </c>
      <c r="L543" s="64">
        <v>-40.639999999999873</v>
      </c>
      <c r="M543" s="68">
        <v>-34.970000000000027</v>
      </c>
      <c r="N543" s="14"/>
      <c r="O543" s="14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0" customFormat="1" x14ac:dyDescent="0.2">
      <c r="A544" s="46" t="s">
        <v>839</v>
      </c>
      <c r="B544" s="47" t="s">
        <v>840</v>
      </c>
      <c r="C544" s="47" t="s">
        <v>26</v>
      </c>
      <c r="D544" s="47" t="s">
        <v>841</v>
      </c>
      <c r="E544" s="26">
        <v>56633</v>
      </c>
      <c r="F544" s="156">
        <v>480448</v>
      </c>
      <c r="G544" s="2">
        <f t="shared" si="17"/>
        <v>423815</v>
      </c>
      <c r="H544" s="44">
        <f t="shared" si="16"/>
        <v>7.4835000000000003</v>
      </c>
      <c r="I544" s="13">
        <v>1</v>
      </c>
      <c r="J544" s="16" t="s">
        <v>870</v>
      </c>
      <c r="K544" s="13" t="s">
        <v>915</v>
      </c>
      <c r="L544" s="64" t="s">
        <v>915</v>
      </c>
      <c r="M544" s="68" t="s">
        <v>915</v>
      </c>
      <c r="N544" s="14"/>
      <c r="O544" s="1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0" customFormat="1" x14ac:dyDescent="0.2">
      <c r="A545" s="46" t="s">
        <v>839</v>
      </c>
      <c r="B545" s="47" t="s">
        <v>840</v>
      </c>
      <c r="C545" s="47" t="s">
        <v>79</v>
      </c>
      <c r="D545" s="47" t="s">
        <v>842</v>
      </c>
      <c r="E545" s="26">
        <v>18217</v>
      </c>
      <c r="F545" s="156">
        <v>24374</v>
      </c>
      <c r="G545" s="2">
        <f t="shared" si="17"/>
        <v>6157</v>
      </c>
      <c r="H545" s="44">
        <f t="shared" si="16"/>
        <v>0.33800000000000002</v>
      </c>
      <c r="I545" s="13">
        <v>1</v>
      </c>
      <c r="J545" s="16">
        <v>1</v>
      </c>
      <c r="K545" s="13">
        <v>2016</v>
      </c>
      <c r="L545" s="64">
        <v>-34.10000000000008</v>
      </c>
      <c r="M545" s="68">
        <v>-18.029999999999973</v>
      </c>
      <c r="N545" s="14"/>
      <c r="O545" s="14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0" customFormat="1" x14ac:dyDescent="0.2">
      <c r="A546" s="46" t="s">
        <v>839</v>
      </c>
      <c r="B546" s="47" t="s">
        <v>840</v>
      </c>
      <c r="C546" s="47" t="s">
        <v>59</v>
      </c>
      <c r="D546" s="47" t="s">
        <v>843</v>
      </c>
      <c r="E546" s="26">
        <v>6035</v>
      </c>
      <c r="F546" s="156">
        <v>6964</v>
      </c>
      <c r="G546" s="2">
        <f t="shared" si="17"/>
        <v>929</v>
      </c>
      <c r="H546" s="44">
        <f t="shared" si="16"/>
        <v>0.15390000000000001</v>
      </c>
      <c r="I546" s="13">
        <v>1</v>
      </c>
      <c r="J546" s="16">
        <v>1</v>
      </c>
      <c r="K546" s="13" t="s">
        <v>915</v>
      </c>
      <c r="L546" s="64" t="s">
        <v>915</v>
      </c>
      <c r="M546" s="68" t="s">
        <v>915</v>
      </c>
      <c r="N546" s="14"/>
      <c r="O546" s="14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0" customFormat="1" x14ac:dyDescent="0.2">
      <c r="A547" s="46" t="s">
        <v>844</v>
      </c>
      <c r="B547" s="47" t="s">
        <v>845</v>
      </c>
      <c r="C547" s="47" t="s">
        <v>26</v>
      </c>
      <c r="D547" s="47" t="s">
        <v>846</v>
      </c>
      <c r="E547" s="26">
        <v>5525313</v>
      </c>
      <c r="F547" s="156">
        <v>6947808</v>
      </c>
      <c r="G547" s="2">
        <f t="shared" si="17"/>
        <v>1422495</v>
      </c>
      <c r="H547" s="44">
        <f t="shared" si="16"/>
        <v>0.25750000000000001</v>
      </c>
      <c r="I547" s="13" t="s">
        <v>870</v>
      </c>
      <c r="J547" s="16" t="s">
        <v>870</v>
      </c>
      <c r="K547" s="13">
        <v>2016</v>
      </c>
      <c r="L547" s="64">
        <v>-94.979999999999563</v>
      </c>
      <c r="M547" s="68">
        <v>-97.680000000000291</v>
      </c>
      <c r="N547" s="14"/>
      <c r="O547" s="14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0" customFormat="1" x14ac:dyDescent="0.2">
      <c r="A548" s="46" t="s">
        <v>844</v>
      </c>
      <c r="B548" s="47" t="s">
        <v>845</v>
      </c>
      <c r="C548" s="47" t="s">
        <v>57</v>
      </c>
      <c r="D548" s="47" t="s">
        <v>847</v>
      </c>
      <c r="E548" s="26">
        <v>709793</v>
      </c>
      <c r="F548" s="156">
        <v>1085817</v>
      </c>
      <c r="G548" s="2">
        <f t="shared" si="17"/>
        <v>376024</v>
      </c>
      <c r="H548" s="44">
        <f t="shared" si="16"/>
        <v>0.52980000000000005</v>
      </c>
      <c r="I548" s="13" t="s">
        <v>870</v>
      </c>
      <c r="J548" s="16" t="s">
        <v>870</v>
      </c>
      <c r="K548" s="13" t="s">
        <v>915</v>
      </c>
      <c r="L548" s="64" t="s">
        <v>915</v>
      </c>
      <c r="M548" s="68" t="s">
        <v>915</v>
      </c>
      <c r="N548" s="14"/>
      <c r="O548" s="14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0" customFormat="1" x14ac:dyDescent="0.2">
      <c r="A549" s="46" t="s">
        <v>844</v>
      </c>
      <c r="B549" s="47" t="s">
        <v>845</v>
      </c>
      <c r="C549" s="47" t="s">
        <v>79</v>
      </c>
      <c r="D549" s="47" t="s">
        <v>848</v>
      </c>
      <c r="E549" s="26">
        <v>253291</v>
      </c>
      <c r="F549" s="156">
        <v>372472</v>
      </c>
      <c r="G549" s="2">
        <f t="shared" si="17"/>
        <v>119181</v>
      </c>
      <c r="H549" s="44">
        <f t="shared" si="16"/>
        <v>0.47049999999999997</v>
      </c>
      <c r="I549" s="13" t="s">
        <v>870</v>
      </c>
      <c r="J549" s="16" t="s">
        <v>870</v>
      </c>
      <c r="K549" s="13">
        <v>2016</v>
      </c>
      <c r="L549" s="64">
        <v>-37.319999999999936</v>
      </c>
      <c r="M549" s="68">
        <v>-17.449999999999989</v>
      </c>
      <c r="N549" s="14"/>
      <c r="O549" s="14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0" customFormat="1" x14ac:dyDescent="0.2">
      <c r="A550" s="46" t="s">
        <v>844</v>
      </c>
      <c r="B550" s="47" t="s">
        <v>845</v>
      </c>
      <c r="C550" s="47" t="s">
        <v>82</v>
      </c>
      <c r="D550" s="47" t="s">
        <v>849</v>
      </c>
      <c r="E550" s="26">
        <v>15553</v>
      </c>
      <c r="F550" s="156">
        <v>15321</v>
      </c>
      <c r="G550" s="2">
        <f t="shared" si="17"/>
        <v>-232</v>
      </c>
      <c r="H550" s="44">
        <f t="shared" si="16"/>
        <v>-1.49E-2</v>
      </c>
      <c r="I550" s="13">
        <v>1</v>
      </c>
      <c r="J550" s="16">
        <v>1</v>
      </c>
      <c r="K550" s="13">
        <v>2016</v>
      </c>
      <c r="L550" s="64">
        <v>-15.339999999999975</v>
      </c>
      <c r="M550" s="68">
        <v>-9.1700000000000159</v>
      </c>
      <c r="N550" s="14"/>
      <c r="O550" s="14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x14ac:dyDescent="0.2">
      <c r="A551" s="27"/>
      <c r="B551" s="28"/>
      <c r="C551" s="28"/>
      <c r="D551" s="29"/>
      <c r="E551" s="26"/>
      <c r="F551" s="54"/>
      <c r="G551" s="2"/>
      <c r="H551" s="44"/>
      <c r="I551" s="13"/>
      <c r="J551" s="16"/>
      <c r="K551" s="13"/>
      <c r="L551" s="58"/>
      <c r="M551" s="69"/>
      <c r="N551" s="14"/>
      <c r="O551" s="14"/>
    </row>
    <row r="552" spans="1:73" ht="13.5" thickBot="1" x14ac:dyDescent="0.25">
      <c r="A552" s="30">
        <f>COUNTA(A9:A550)</f>
        <v>542</v>
      </c>
      <c r="B552" s="31" t="s">
        <v>891</v>
      </c>
      <c r="C552" s="31"/>
      <c r="D552" s="32"/>
      <c r="E552" s="33">
        <f t="shared" ref="E552:G552" si="18">SUM(E9:E550)</f>
        <v>1850450674</v>
      </c>
      <c r="F552" s="55">
        <f t="shared" si="18"/>
        <v>2169480199</v>
      </c>
      <c r="G552" s="3">
        <f t="shared" si="18"/>
        <v>319029525</v>
      </c>
      <c r="H552" s="45">
        <f>ROUND(G552/E552,4)</f>
        <v>0.1724</v>
      </c>
      <c r="I552" s="34">
        <f>SUM(I9:I550)</f>
        <v>68</v>
      </c>
      <c r="J552" s="35">
        <f>SUM(J9:J550)</f>
        <v>35</v>
      </c>
      <c r="K552" s="34"/>
      <c r="L552" s="148">
        <v>-10384.409999999993</v>
      </c>
      <c r="M552" s="149">
        <v>-6956.5199999999977</v>
      </c>
      <c r="N552" s="57"/>
      <c r="O552" s="57"/>
    </row>
    <row r="553" spans="1:73" x14ac:dyDescent="0.2">
      <c r="A553" s="36"/>
      <c r="B553" s="37"/>
      <c r="C553" s="37"/>
      <c r="D553" s="37"/>
      <c r="E553" s="38"/>
      <c r="F553" s="38"/>
      <c r="K553" s="39">
        <f>COUNTIF(K9:K550,2016)</f>
        <v>197</v>
      </c>
    </row>
    <row r="554" spans="1:73" x14ac:dyDescent="0.2">
      <c r="A554" s="213" t="s">
        <v>923</v>
      </c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</row>
    <row r="555" spans="1:73" ht="12.75" customHeight="1" x14ac:dyDescent="0.2">
      <c r="A555" s="215" t="s">
        <v>921</v>
      </c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</row>
    <row r="556" spans="1:73" ht="13.5" thickBot="1" x14ac:dyDescent="0.25">
      <c r="A556" s="215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</row>
    <row r="557" spans="1:73" x14ac:dyDescent="0.2">
      <c r="A557" s="95" t="s">
        <v>568</v>
      </c>
      <c r="B557" s="96" t="s">
        <v>569</v>
      </c>
      <c r="C557" s="96" t="s">
        <v>850</v>
      </c>
      <c r="D557" s="125" t="s">
        <v>851</v>
      </c>
      <c r="E557" s="122"/>
      <c r="F557" s="178">
        <v>50067035</v>
      </c>
      <c r="G557" s="97">
        <f t="shared" ref="G557:G560" si="19">SUM(F557-E557)</f>
        <v>50067035</v>
      </c>
      <c r="H557" s="98"/>
      <c r="I557" s="111"/>
      <c r="J557" s="112"/>
      <c r="K557" s="128"/>
      <c r="L557" s="129"/>
      <c r="M557" s="130"/>
      <c r="N557" s="10"/>
      <c r="O557" s="10"/>
    </row>
    <row r="558" spans="1:73" x14ac:dyDescent="0.2">
      <c r="A558" s="76" t="s">
        <v>568</v>
      </c>
      <c r="B558" s="77" t="s">
        <v>569</v>
      </c>
      <c r="C558" s="77" t="s">
        <v>852</v>
      </c>
      <c r="D558" s="126" t="s">
        <v>853</v>
      </c>
      <c r="E558" s="123"/>
      <c r="F558" s="158">
        <v>11168554</v>
      </c>
      <c r="G558" s="84">
        <f t="shared" si="19"/>
        <v>11168554</v>
      </c>
      <c r="H558" s="78"/>
      <c r="I558" s="113"/>
      <c r="J558" s="114"/>
      <c r="K558" s="131"/>
      <c r="L558" s="4"/>
      <c r="M558" s="132"/>
      <c r="N558" s="10"/>
      <c r="O558" s="10"/>
    </row>
    <row r="559" spans="1:73" x14ac:dyDescent="0.2">
      <c r="A559" s="76" t="s">
        <v>568</v>
      </c>
      <c r="B559" s="77" t="s">
        <v>569</v>
      </c>
      <c r="C559" s="77" t="s">
        <v>854</v>
      </c>
      <c r="D559" s="126" t="s">
        <v>855</v>
      </c>
      <c r="E559" s="123"/>
      <c r="F559" s="158">
        <v>5470312</v>
      </c>
      <c r="G559" s="84">
        <f t="shared" si="19"/>
        <v>5470312</v>
      </c>
      <c r="H559" s="78"/>
      <c r="I559" s="113"/>
      <c r="J559" s="114"/>
      <c r="K559" s="131"/>
      <c r="L559" s="4"/>
      <c r="M559" s="132"/>
      <c r="N559" s="10"/>
      <c r="O559" s="10"/>
    </row>
    <row r="560" spans="1:73" ht="13.5" thickBot="1" x14ac:dyDescent="0.25">
      <c r="A560" s="99" t="s">
        <v>568</v>
      </c>
      <c r="B560" s="100" t="s">
        <v>569</v>
      </c>
      <c r="C560" s="100" t="s">
        <v>856</v>
      </c>
      <c r="D560" s="127" t="s">
        <v>857</v>
      </c>
      <c r="E560" s="124"/>
      <c r="F560" s="181">
        <v>2279297</v>
      </c>
      <c r="G560" s="101">
        <f t="shared" si="19"/>
        <v>2279297</v>
      </c>
      <c r="H560" s="102"/>
      <c r="I560" s="115"/>
      <c r="J560" s="116"/>
      <c r="K560" s="133"/>
      <c r="L560" s="134"/>
      <c r="M560" s="135"/>
    </row>
    <row r="561" spans="1:73" ht="13.5" thickBot="1" x14ac:dyDescent="0.25">
      <c r="A561" s="30">
        <f>COUNTA(A557:A560)</f>
        <v>4</v>
      </c>
      <c r="B561" s="31" t="s">
        <v>920</v>
      </c>
      <c r="C561" s="31"/>
      <c r="D561" s="31"/>
      <c r="E561" s="85">
        <f>SUM(E557:E560)</f>
        <v>0</v>
      </c>
      <c r="F561" s="205">
        <f>SUM(F557:F560)</f>
        <v>68985198</v>
      </c>
      <c r="G561" s="86">
        <f>SUM(G557:G560)</f>
        <v>68985198</v>
      </c>
      <c r="H561" s="45"/>
      <c r="I561" s="87"/>
      <c r="J561" s="88"/>
      <c r="K561" s="136"/>
      <c r="L561" s="137"/>
      <c r="M561" s="138"/>
    </row>
    <row r="562" spans="1:73" ht="26.25" customHeight="1" thickBot="1" x14ac:dyDescent="0.25">
      <c r="A562" s="217" t="s">
        <v>922</v>
      </c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</row>
    <row r="563" spans="1:73" x14ac:dyDescent="0.2">
      <c r="A563" s="160" t="s">
        <v>568</v>
      </c>
      <c r="B563" s="161" t="s">
        <v>569</v>
      </c>
      <c r="C563" s="161" t="s">
        <v>909</v>
      </c>
      <c r="D563" s="161" t="s">
        <v>910</v>
      </c>
      <c r="E563" s="105">
        <v>0</v>
      </c>
      <c r="F563" s="203">
        <v>159568</v>
      </c>
      <c r="G563" s="106">
        <f t="shared" ref="G563:G564" si="20">SUM(F563-E563)</f>
        <v>159568</v>
      </c>
      <c r="H563" s="107"/>
      <c r="I563" s="117"/>
      <c r="J563" s="118"/>
      <c r="K563" s="139"/>
      <c r="L563" s="140"/>
      <c r="M563" s="141"/>
    </row>
    <row r="564" spans="1:73" ht="13.5" thickBot="1" x14ac:dyDescent="0.25">
      <c r="A564" s="162" t="s">
        <v>568</v>
      </c>
      <c r="B564" s="163" t="s">
        <v>569</v>
      </c>
      <c r="C564" s="163" t="s">
        <v>911</v>
      </c>
      <c r="D564" s="163" t="s">
        <v>912</v>
      </c>
      <c r="E564" s="108">
        <v>0</v>
      </c>
      <c r="F564" s="204">
        <v>633655</v>
      </c>
      <c r="G564" s="109">
        <f t="shared" si="20"/>
        <v>633655</v>
      </c>
      <c r="H564" s="110"/>
      <c r="I564" s="119"/>
      <c r="J564" s="120"/>
      <c r="K564" s="133"/>
      <c r="L564" s="134"/>
      <c r="M564" s="135"/>
    </row>
    <row r="565" spans="1:73" ht="13.5" thickBot="1" x14ac:dyDescent="0.25">
      <c r="A565" s="30">
        <f>COUNTA(A563:A564)</f>
        <v>2</v>
      </c>
      <c r="B565" s="90"/>
      <c r="C565" s="90"/>
      <c r="D565" s="91"/>
      <c r="E565" s="121">
        <f>SUM(E563:E564)</f>
        <v>0</v>
      </c>
      <c r="F565" s="205">
        <f>SUM(F563:F564)</f>
        <v>793223</v>
      </c>
      <c r="G565" s="89">
        <f>SUM(G562:G564)</f>
        <v>793223</v>
      </c>
      <c r="H565" s="92"/>
      <c r="I565" s="93"/>
      <c r="J565" s="94"/>
      <c r="K565" s="136"/>
      <c r="L565" s="137"/>
      <c r="M565" s="138"/>
    </row>
    <row r="567" spans="1:73" s="143" customFormat="1" x14ac:dyDescent="0.2">
      <c r="A567" s="142">
        <f>SUM(A552)</f>
        <v>542</v>
      </c>
      <c r="B567" s="143" t="s">
        <v>924</v>
      </c>
      <c r="E567" s="144">
        <f>SUM(E552+E561+E565)</f>
        <v>1850450674</v>
      </c>
      <c r="F567" s="144">
        <f>SUM(F552+F561+F565)</f>
        <v>2239258620</v>
      </c>
      <c r="G567" s="144">
        <f>SUM(G552+G561+G565)</f>
        <v>388807946</v>
      </c>
      <c r="I567" s="145"/>
      <c r="J567" s="145"/>
      <c r="K567" s="145"/>
      <c r="L567" s="145"/>
      <c r="M567" s="146"/>
      <c r="N567" s="145"/>
      <c r="O567" s="145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 s="147"/>
      <c r="BM567" s="147"/>
      <c r="BN567" s="147"/>
      <c r="BO567" s="147"/>
      <c r="BP567" s="147"/>
      <c r="BQ567" s="147"/>
      <c r="BR567" s="147"/>
      <c r="BS567" s="147"/>
      <c r="BT567" s="147"/>
      <c r="BU567" s="147"/>
    </row>
  </sheetData>
  <sortState ref="W9:AC548">
    <sortCondition ref="W9:W548"/>
    <sortCondition ref="Y9:Y548"/>
  </sortState>
  <mergeCells count="10">
    <mergeCell ref="A554:M554"/>
    <mergeCell ref="A555:M556"/>
    <mergeCell ref="A562:M562"/>
    <mergeCell ref="I1:I8"/>
    <mergeCell ref="J1:J8"/>
    <mergeCell ref="K1:M1"/>
    <mergeCell ref="K2:M2"/>
    <mergeCell ref="K3:M3"/>
    <mergeCell ref="K4:M4"/>
    <mergeCell ref="A5:D6"/>
  </mergeCells>
  <conditionalFormatting sqref="H561 I10:K550 I551:O551 I9:O9">
    <cfRule type="cellIs" dxfId="45" priority="65" operator="lessThan">
      <formula>0</formula>
    </cfRule>
  </conditionalFormatting>
  <conditionalFormatting sqref="G9 G551:G553">
    <cfRule type="cellIs" dxfId="44" priority="114" operator="lessThan">
      <formula>0</formula>
    </cfRule>
  </conditionalFormatting>
  <conditionalFormatting sqref="N548:O550">
    <cfRule type="cellIs" dxfId="43" priority="45" operator="lessThan">
      <formula>0</formula>
    </cfRule>
  </conditionalFormatting>
  <conditionalFormatting sqref="N350:O547 N10:O348">
    <cfRule type="cellIs" dxfId="42" priority="46" operator="lessThan">
      <formula>0</formula>
    </cfRule>
  </conditionalFormatting>
  <conditionalFormatting sqref="N349:O349">
    <cfRule type="cellIs" dxfId="41" priority="44" operator="lessThan">
      <formula>0</formula>
    </cfRule>
  </conditionalFormatting>
  <conditionalFormatting sqref="H9 H551:H552">
    <cfRule type="cellIs" dxfId="40" priority="34" operator="lessThan">
      <formula>0</formula>
    </cfRule>
  </conditionalFormatting>
  <conditionalFormatting sqref="L10:L363 L366:L550">
    <cfRule type="cellIs" dxfId="39" priority="31" operator="lessThan">
      <formula>0</formula>
    </cfRule>
  </conditionalFormatting>
  <conditionalFormatting sqref="M10:M363 M366:M550">
    <cfRule type="cellIs" dxfId="38" priority="30" operator="lessThan">
      <formula>0</formula>
    </cfRule>
  </conditionalFormatting>
  <conditionalFormatting sqref="L364:L365">
    <cfRule type="cellIs" dxfId="37" priority="26" operator="lessThan">
      <formula>0</formula>
    </cfRule>
  </conditionalFormatting>
  <conditionalFormatting sqref="M364:M365">
    <cfRule type="cellIs" dxfId="36" priority="25" operator="lessThan">
      <formula>0</formula>
    </cfRule>
  </conditionalFormatting>
  <conditionalFormatting sqref="H563:H564">
    <cfRule type="cellIs" dxfId="35" priority="4" operator="lessThan">
      <formula>0</formula>
    </cfRule>
  </conditionalFormatting>
  <conditionalFormatting sqref="G10:G550">
    <cfRule type="cellIs" dxfId="34" priority="23" operator="lessThan">
      <formula>0</formula>
    </cfRule>
  </conditionalFormatting>
  <conditionalFormatting sqref="G563">
    <cfRule type="cellIs" dxfId="33" priority="9" operator="lessThan">
      <formula>0</formula>
    </cfRule>
  </conditionalFormatting>
  <conditionalFormatting sqref="G564">
    <cfRule type="cellIs" dxfId="32" priority="12" operator="lessThan">
      <formula>0</formula>
    </cfRule>
  </conditionalFormatting>
  <conditionalFormatting sqref="I561:J561 I557:J559">
    <cfRule type="cellIs" dxfId="31" priority="20" operator="lessThan">
      <formula>0</formula>
    </cfRule>
    <cfRule type="cellIs" priority="21" operator="lessThan">
      <formula>0</formula>
    </cfRule>
  </conditionalFormatting>
  <conditionalFormatting sqref="G561">
    <cfRule type="cellIs" dxfId="30" priority="16" operator="lessThan">
      <formula>0</formula>
    </cfRule>
  </conditionalFormatting>
  <conditionalFormatting sqref="I560:J560">
    <cfRule type="cellIs" dxfId="29" priority="17" operator="lessThan">
      <formula>0</formula>
    </cfRule>
    <cfRule type="cellIs" priority="18" operator="lessThan">
      <formula>0</formula>
    </cfRule>
  </conditionalFormatting>
  <conditionalFormatting sqref="H565">
    <cfRule type="cellIs" dxfId="28" priority="13" operator="lessThan">
      <formula>0</formula>
    </cfRule>
    <cfRule type="cellIs" priority="14" operator="lessThan">
      <formula>0</formula>
    </cfRule>
  </conditionalFormatting>
  <conditionalFormatting sqref="G565">
    <cfRule type="cellIs" dxfId="27" priority="10" operator="lessThan">
      <formula>0</formula>
    </cfRule>
  </conditionalFormatting>
  <conditionalFormatting sqref="G564">
    <cfRule type="cellIs" dxfId="26" priority="6" operator="lessThan">
      <formula>0</formula>
    </cfRule>
  </conditionalFormatting>
  <conditionalFormatting sqref="G563">
    <cfRule type="cellIs" dxfId="25" priority="7" operator="lessThan">
      <formula>0</formula>
    </cfRule>
  </conditionalFormatting>
  <conditionalFormatting sqref="G557:G560">
    <cfRule type="cellIs" dxfId="24" priority="3" operator="lessThan">
      <formula>0</formula>
    </cfRule>
  </conditionalFormatting>
  <conditionalFormatting sqref="H557:H560">
    <cfRule type="cellIs" dxfId="23" priority="2" operator="lessThan">
      <formula>0</formula>
    </cfRule>
  </conditionalFormatting>
  <conditionalFormatting sqref="H10:H550">
    <cfRule type="cellIs" dxfId="22" priority="1" operator="lessThan">
      <formula>0</formula>
    </cfRule>
  </conditionalFormatting>
  <printOptions horizontalCentered="1" gridLines="1"/>
  <pageMargins left="0.5" right="0.5" top="0.72" bottom="0.6" header="0.3" footer="0.3"/>
  <pageSetup scale="81" orientation="landscape" r:id="rId1"/>
  <headerFooter>
    <oddHeader>&amp;L&amp;"Times,Regular"FY18 Comp of FY18 Final 06/08/18 vs 
FY19 Initial 07/12/18 State Aid Allocation&amp;C&amp;"Times,Regular"Oklahoma State Department of Education&amp;R&amp;"Times,Regular"07/12/18</oddHeader>
    <oddFooter>&amp;L&amp;"Times,Regular"State Aid Section
&amp;A
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Q585"/>
  <sheetViews>
    <sheetView workbookViewId="0">
      <pane ySplit="3600" topLeftCell="A526"/>
      <selection activeCell="G8" sqref="G8"/>
      <selection pane="bottomLeft" activeCell="E552" sqref="E552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2" width="4.28515625" customWidth="1"/>
    <col min="13" max="13" width="3.5703125" customWidth="1"/>
    <col min="14" max="14" width="14" bestFit="1" customWidth="1"/>
    <col min="15" max="15" width="5.140625" bestFit="1" customWidth="1"/>
    <col min="17" max="17" width="14.7109375" bestFit="1" customWidth="1"/>
    <col min="21" max="22" width="10.5703125" bestFit="1" customWidth="1"/>
    <col min="486" max="16384" width="9.140625" style="10"/>
  </cols>
  <sheetData>
    <row r="1" spans="1:485" ht="12.75" customHeight="1" x14ac:dyDescent="0.2">
      <c r="A1" s="5" t="s">
        <v>879</v>
      </c>
      <c r="B1" s="6"/>
      <c r="C1" s="6"/>
      <c r="D1" s="6"/>
      <c r="E1" s="8" t="s">
        <v>864</v>
      </c>
      <c r="F1" s="206" t="s">
        <v>865</v>
      </c>
      <c r="G1" s="9" t="s">
        <v>866</v>
      </c>
      <c r="H1" s="42" t="s">
        <v>869</v>
      </c>
      <c r="I1" s="219" t="s">
        <v>871</v>
      </c>
      <c r="J1" s="222" t="s">
        <v>872</v>
      </c>
    </row>
    <row r="2" spans="1:485" ht="13.5" customHeight="1" x14ac:dyDescent="0.2">
      <c r="A2" s="150"/>
      <c r="B2" s="151" t="s">
        <v>919</v>
      </c>
      <c r="C2" s="152"/>
      <c r="D2" s="152"/>
      <c r="E2" s="207" t="s">
        <v>880</v>
      </c>
      <c r="F2" s="209" t="s">
        <v>901</v>
      </c>
      <c r="G2" s="15" t="s">
        <v>867</v>
      </c>
      <c r="H2" s="65" t="s">
        <v>893</v>
      </c>
      <c r="I2" s="220"/>
      <c r="J2" s="223"/>
    </row>
    <row r="3" spans="1:485" x14ac:dyDescent="0.2">
      <c r="A3" s="154"/>
      <c r="B3" s="151" t="s">
        <v>920</v>
      </c>
      <c r="C3" s="152"/>
      <c r="D3" s="152"/>
      <c r="E3" s="207" t="s">
        <v>928</v>
      </c>
      <c r="F3" s="208" t="s">
        <v>928</v>
      </c>
      <c r="G3" s="15" t="s">
        <v>868</v>
      </c>
      <c r="H3" s="65" t="s">
        <v>894</v>
      </c>
      <c r="I3" s="220"/>
      <c r="J3" s="223"/>
    </row>
    <row r="4" spans="1:485" ht="12.75" customHeight="1" x14ac:dyDescent="0.2">
      <c r="A4" s="155"/>
      <c r="B4" s="152"/>
      <c r="C4" s="152"/>
      <c r="D4" s="152"/>
      <c r="E4" s="196" t="s">
        <v>902</v>
      </c>
      <c r="F4" s="51" t="s">
        <v>938</v>
      </c>
      <c r="G4" s="15"/>
      <c r="H4" s="65" t="s">
        <v>895</v>
      </c>
      <c r="I4" s="220"/>
      <c r="J4" s="223"/>
    </row>
    <row r="5" spans="1:485" ht="12.75" customHeight="1" x14ac:dyDescent="0.2">
      <c r="A5" s="234" t="s">
        <v>937</v>
      </c>
      <c r="B5" s="235"/>
      <c r="C5" s="235"/>
      <c r="D5" s="235"/>
      <c r="E5" s="197" t="s">
        <v>929</v>
      </c>
      <c r="F5" s="52" t="s">
        <v>903</v>
      </c>
      <c r="G5" s="15"/>
      <c r="H5" s="12"/>
      <c r="I5" s="220"/>
      <c r="J5" s="223"/>
    </row>
    <row r="6" spans="1:485" x14ac:dyDescent="0.2">
      <c r="A6" s="234"/>
      <c r="B6" s="235"/>
      <c r="C6" s="235"/>
      <c r="D6" s="235"/>
      <c r="E6" s="197" t="s">
        <v>930</v>
      </c>
      <c r="F6" s="52" t="s">
        <v>904</v>
      </c>
      <c r="G6" s="19" t="s">
        <v>934</v>
      </c>
      <c r="H6" s="12"/>
      <c r="I6" s="220"/>
      <c r="J6" s="223"/>
    </row>
    <row r="7" spans="1:485" x14ac:dyDescent="0.2">
      <c r="A7" s="11"/>
      <c r="B7" s="1"/>
      <c r="C7" s="1"/>
      <c r="D7" s="1"/>
      <c r="E7" s="197" t="s">
        <v>931</v>
      </c>
      <c r="F7" s="52" t="s">
        <v>905</v>
      </c>
      <c r="G7" s="19" t="s">
        <v>935</v>
      </c>
      <c r="H7" s="12"/>
      <c r="I7" s="220"/>
      <c r="J7" s="223"/>
    </row>
    <row r="8" spans="1:485" ht="13.5" thickBot="1" x14ac:dyDescent="0.25">
      <c r="A8" s="20" t="s">
        <v>0</v>
      </c>
      <c r="B8" s="21"/>
      <c r="C8" s="22" t="s">
        <v>1</v>
      </c>
      <c r="D8" s="195"/>
      <c r="E8" s="198" t="s">
        <v>932</v>
      </c>
      <c r="F8" s="53" t="s">
        <v>906</v>
      </c>
      <c r="G8" s="25" t="s">
        <v>936</v>
      </c>
      <c r="H8" s="43"/>
      <c r="I8" s="221"/>
      <c r="J8" s="224"/>
    </row>
    <row r="9" spans="1:485" s="40" customFormat="1" x14ac:dyDescent="0.2">
      <c r="A9" s="46" t="s">
        <v>2</v>
      </c>
      <c r="B9" s="47" t="s">
        <v>3</v>
      </c>
      <c r="C9" s="47" t="s">
        <v>4</v>
      </c>
      <c r="D9" s="47" t="s">
        <v>5</v>
      </c>
      <c r="E9" s="26">
        <v>603345</v>
      </c>
      <c r="F9" s="156">
        <v>689383</v>
      </c>
      <c r="G9" s="2">
        <f>SUM(F9-E9)</f>
        <v>86038</v>
      </c>
      <c r="H9" s="44">
        <f t="shared" ref="H9:H72" si="0">ROUND(G9/E9,4)</f>
        <v>0.1426</v>
      </c>
      <c r="I9" s="61" t="s">
        <v>870</v>
      </c>
      <c r="J9" s="65" t="s">
        <v>870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</row>
    <row r="10" spans="1:485" s="40" customFormat="1" x14ac:dyDescent="0.2">
      <c r="A10" s="46" t="s">
        <v>2</v>
      </c>
      <c r="B10" s="47" t="s">
        <v>3</v>
      </c>
      <c r="C10" s="47" t="s">
        <v>6</v>
      </c>
      <c r="D10" s="47" t="s">
        <v>7</v>
      </c>
      <c r="E10" s="26">
        <v>2989623</v>
      </c>
      <c r="F10" s="156">
        <v>3346179</v>
      </c>
      <c r="G10" s="2">
        <f t="shared" ref="G10:G73" si="1">SUM(F10-E10)</f>
        <v>356556</v>
      </c>
      <c r="H10" s="44">
        <f t="shared" si="0"/>
        <v>0.1193</v>
      </c>
      <c r="I10" s="61" t="s">
        <v>870</v>
      </c>
      <c r="J10" s="65" t="s">
        <v>870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</row>
    <row r="11" spans="1:485" s="40" customFormat="1" x14ac:dyDescent="0.2">
      <c r="A11" s="46" t="s">
        <v>2</v>
      </c>
      <c r="B11" s="47" t="s">
        <v>3</v>
      </c>
      <c r="C11" s="47" t="s">
        <v>8</v>
      </c>
      <c r="D11" s="47" t="s">
        <v>9</v>
      </c>
      <c r="E11" s="26">
        <v>1073408</v>
      </c>
      <c r="F11" s="156">
        <v>1212241</v>
      </c>
      <c r="G11" s="2">
        <f t="shared" si="1"/>
        <v>138833</v>
      </c>
      <c r="H11" s="44">
        <f t="shared" si="0"/>
        <v>0.1293</v>
      </c>
      <c r="I11" s="61" t="s">
        <v>870</v>
      </c>
      <c r="J11" s="65" t="s">
        <v>870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</row>
    <row r="12" spans="1:485" s="40" customFormat="1" x14ac:dyDescent="0.2">
      <c r="A12" s="46" t="s">
        <v>2</v>
      </c>
      <c r="B12" s="47" t="s">
        <v>3</v>
      </c>
      <c r="C12" s="47" t="s">
        <v>10</v>
      </c>
      <c r="D12" s="47" t="s">
        <v>11</v>
      </c>
      <c r="E12" s="26">
        <v>1561492</v>
      </c>
      <c r="F12" s="156">
        <v>1782347</v>
      </c>
      <c r="G12" s="2">
        <f t="shared" si="1"/>
        <v>220855</v>
      </c>
      <c r="H12" s="44">
        <f t="shared" si="0"/>
        <v>0.1414</v>
      </c>
      <c r="I12" s="61" t="s">
        <v>870</v>
      </c>
      <c r="J12" s="65" t="s">
        <v>870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</row>
    <row r="13" spans="1:485" s="40" customFormat="1" x14ac:dyDescent="0.2">
      <c r="A13" s="46" t="s">
        <v>2</v>
      </c>
      <c r="B13" s="47" t="s">
        <v>3</v>
      </c>
      <c r="C13" s="47" t="s">
        <v>12</v>
      </c>
      <c r="D13" s="47" t="s">
        <v>13</v>
      </c>
      <c r="E13" s="26">
        <v>657028</v>
      </c>
      <c r="F13" s="156">
        <v>812624</v>
      </c>
      <c r="G13" s="2">
        <f t="shared" si="1"/>
        <v>155596</v>
      </c>
      <c r="H13" s="44">
        <f t="shared" si="0"/>
        <v>0.23680000000000001</v>
      </c>
      <c r="I13" s="61" t="s">
        <v>870</v>
      </c>
      <c r="J13" s="65" t="s">
        <v>870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</row>
    <row r="14" spans="1:485" s="40" customFormat="1" x14ac:dyDescent="0.2">
      <c r="A14" s="46" t="s">
        <v>2</v>
      </c>
      <c r="B14" s="47" t="s">
        <v>3</v>
      </c>
      <c r="C14" s="47" t="s">
        <v>14</v>
      </c>
      <c r="D14" s="47" t="s">
        <v>15</v>
      </c>
      <c r="E14" s="26">
        <v>459461</v>
      </c>
      <c r="F14" s="156">
        <v>517725</v>
      </c>
      <c r="G14" s="2">
        <f t="shared" si="1"/>
        <v>58264</v>
      </c>
      <c r="H14" s="44">
        <f t="shared" si="0"/>
        <v>0.1268</v>
      </c>
      <c r="I14" s="61" t="s">
        <v>870</v>
      </c>
      <c r="J14" s="65" t="s">
        <v>870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</row>
    <row r="15" spans="1:485" s="40" customFormat="1" x14ac:dyDescent="0.2">
      <c r="A15" s="46" t="s">
        <v>2</v>
      </c>
      <c r="B15" s="47" t="s">
        <v>3</v>
      </c>
      <c r="C15" s="47" t="s">
        <v>16</v>
      </c>
      <c r="D15" s="47" t="s">
        <v>17</v>
      </c>
      <c r="E15" s="26">
        <v>1087514</v>
      </c>
      <c r="F15" s="156">
        <v>1298141</v>
      </c>
      <c r="G15" s="2">
        <f t="shared" si="1"/>
        <v>210627</v>
      </c>
      <c r="H15" s="44">
        <f t="shared" si="0"/>
        <v>0.19370000000000001</v>
      </c>
      <c r="I15" s="61" t="s">
        <v>870</v>
      </c>
      <c r="J15" s="65" t="s">
        <v>870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</row>
    <row r="16" spans="1:485" s="40" customFormat="1" x14ac:dyDescent="0.2">
      <c r="A16" s="46" t="s">
        <v>2</v>
      </c>
      <c r="B16" s="47" t="s">
        <v>3</v>
      </c>
      <c r="C16" s="47" t="s">
        <v>18</v>
      </c>
      <c r="D16" s="47" t="s">
        <v>19</v>
      </c>
      <c r="E16" s="26">
        <v>4347763</v>
      </c>
      <c r="F16" s="156">
        <v>5019957</v>
      </c>
      <c r="G16" s="2">
        <f t="shared" si="1"/>
        <v>672194</v>
      </c>
      <c r="H16" s="44">
        <f t="shared" si="0"/>
        <v>0.15459999999999999</v>
      </c>
      <c r="I16" s="61" t="s">
        <v>870</v>
      </c>
      <c r="J16" s="65" t="s">
        <v>870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</row>
    <row r="17" spans="1:485" s="40" customFormat="1" x14ac:dyDescent="0.2">
      <c r="A17" s="46" t="s">
        <v>2</v>
      </c>
      <c r="B17" s="47" t="s">
        <v>3</v>
      </c>
      <c r="C17" s="47" t="s">
        <v>20</v>
      </c>
      <c r="D17" s="47" t="s">
        <v>21</v>
      </c>
      <c r="E17" s="26">
        <v>5289483</v>
      </c>
      <c r="F17" s="156">
        <v>6089426</v>
      </c>
      <c r="G17" s="2">
        <f t="shared" si="1"/>
        <v>799943</v>
      </c>
      <c r="H17" s="44">
        <f t="shared" si="0"/>
        <v>0.1512</v>
      </c>
      <c r="I17" s="61" t="s">
        <v>870</v>
      </c>
      <c r="J17" s="65" t="s">
        <v>870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</row>
    <row r="18" spans="1:485" s="40" customFormat="1" x14ac:dyDescent="0.2">
      <c r="A18" s="46" t="s">
        <v>2</v>
      </c>
      <c r="B18" s="47" t="s">
        <v>3</v>
      </c>
      <c r="C18" s="47" t="s">
        <v>22</v>
      </c>
      <c r="D18" s="47" t="s">
        <v>23</v>
      </c>
      <c r="E18" s="26">
        <v>926333</v>
      </c>
      <c r="F18" s="156">
        <v>1072146</v>
      </c>
      <c r="G18" s="2">
        <f t="shared" si="1"/>
        <v>145813</v>
      </c>
      <c r="H18" s="44">
        <f t="shared" si="0"/>
        <v>0.15740000000000001</v>
      </c>
      <c r="I18" s="61" t="s">
        <v>870</v>
      </c>
      <c r="J18" s="65" t="s">
        <v>870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</row>
    <row r="19" spans="1:485" s="40" customFormat="1" x14ac:dyDescent="0.2">
      <c r="A19" s="46" t="s">
        <v>24</v>
      </c>
      <c r="B19" s="47" t="s">
        <v>25</v>
      </c>
      <c r="C19" s="47" t="s">
        <v>26</v>
      </c>
      <c r="D19" s="47" t="s">
        <v>27</v>
      </c>
      <c r="E19" s="26">
        <v>26459</v>
      </c>
      <c r="F19" s="156">
        <v>24186</v>
      </c>
      <c r="G19" s="2">
        <f t="shared" si="1"/>
        <v>-2273</v>
      </c>
      <c r="H19" s="44">
        <f t="shared" si="0"/>
        <v>-8.5900000000000004E-2</v>
      </c>
      <c r="I19" s="61">
        <v>1</v>
      </c>
      <c r="J19" s="65">
        <v>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</row>
    <row r="20" spans="1:485" s="40" customFormat="1" x14ac:dyDescent="0.2">
      <c r="A20" s="46" t="s">
        <v>24</v>
      </c>
      <c r="B20" s="47" t="s">
        <v>25</v>
      </c>
      <c r="C20" s="47" t="s">
        <v>28</v>
      </c>
      <c r="D20" s="47" t="s">
        <v>29</v>
      </c>
      <c r="E20" s="26">
        <v>379212</v>
      </c>
      <c r="F20" s="156">
        <v>528415</v>
      </c>
      <c r="G20" s="2">
        <f t="shared" si="1"/>
        <v>149203</v>
      </c>
      <c r="H20" s="44">
        <f t="shared" si="0"/>
        <v>0.39350000000000002</v>
      </c>
      <c r="I20" s="61">
        <v>1</v>
      </c>
      <c r="J20" s="65" t="s">
        <v>870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</row>
    <row r="21" spans="1:485" s="40" customFormat="1" x14ac:dyDescent="0.2">
      <c r="A21" s="46" t="s">
        <v>24</v>
      </c>
      <c r="B21" s="47" t="s">
        <v>25</v>
      </c>
      <c r="C21" s="47" t="s">
        <v>30</v>
      </c>
      <c r="D21" s="47" t="s">
        <v>31</v>
      </c>
      <c r="E21" s="26">
        <v>210870</v>
      </c>
      <c r="F21" s="156">
        <v>397570</v>
      </c>
      <c r="G21" s="2">
        <f t="shared" si="1"/>
        <v>186700</v>
      </c>
      <c r="H21" s="44">
        <f t="shared" si="0"/>
        <v>0.88539999999999996</v>
      </c>
      <c r="I21" s="61">
        <v>1</v>
      </c>
      <c r="J21" s="65" t="s">
        <v>870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</row>
    <row r="22" spans="1:485" s="40" customFormat="1" x14ac:dyDescent="0.2">
      <c r="A22" s="46" t="s">
        <v>32</v>
      </c>
      <c r="B22" s="47" t="s">
        <v>33</v>
      </c>
      <c r="C22" s="47" t="s">
        <v>34</v>
      </c>
      <c r="D22" s="47" t="s">
        <v>35</v>
      </c>
      <c r="E22" s="26">
        <v>1046089</v>
      </c>
      <c r="F22" s="156">
        <v>1364732</v>
      </c>
      <c r="G22" s="2">
        <f t="shared" si="1"/>
        <v>318643</v>
      </c>
      <c r="H22" s="44">
        <f t="shared" si="0"/>
        <v>0.30459999999999998</v>
      </c>
      <c r="I22" s="61" t="s">
        <v>870</v>
      </c>
      <c r="J22" s="65" t="s">
        <v>870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</row>
    <row r="23" spans="1:485" s="40" customFormat="1" x14ac:dyDescent="0.2">
      <c r="A23" s="46" t="s">
        <v>32</v>
      </c>
      <c r="B23" s="47" t="s">
        <v>33</v>
      </c>
      <c r="C23" s="47" t="s">
        <v>6</v>
      </c>
      <c r="D23" s="47" t="s">
        <v>36</v>
      </c>
      <c r="E23" s="26">
        <v>1176983</v>
      </c>
      <c r="F23" s="156">
        <v>1487349</v>
      </c>
      <c r="G23" s="2">
        <f t="shared" si="1"/>
        <v>310366</v>
      </c>
      <c r="H23" s="44">
        <f t="shared" si="0"/>
        <v>0.26369999999999999</v>
      </c>
      <c r="I23" s="61" t="s">
        <v>870</v>
      </c>
      <c r="J23" s="65" t="s">
        <v>870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</row>
    <row r="24" spans="1:485" s="40" customFormat="1" x14ac:dyDescent="0.2">
      <c r="A24" s="46" t="s">
        <v>32</v>
      </c>
      <c r="B24" s="47" t="s">
        <v>33</v>
      </c>
      <c r="C24" s="47" t="s">
        <v>37</v>
      </c>
      <c r="D24" s="47" t="s">
        <v>38</v>
      </c>
      <c r="E24" s="26">
        <v>1057454</v>
      </c>
      <c r="F24" s="156">
        <v>1120513</v>
      </c>
      <c r="G24" s="2">
        <f t="shared" si="1"/>
        <v>63059</v>
      </c>
      <c r="H24" s="44">
        <f t="shared" si="0"/>
        <v>5.96E-2</v>
      </c>
      <c r="I24" s="61" t="s">
        <v>870</v>
      </c>
      <c r="J24" s="65" t="s">
        <v>870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</row>
    <row r="25" spans="1:485" s="40" customFormat="1" x14ac:dyDescent="0.2">
      <c r="A25" s="46" t="s">
        <v>32</v>
      </c>
      <c r="B25" s="47" t="s">
        <v>33</v>
      </c>
      <c r="C25" s="47" t="s">
        <v>39</v>
      </c>
      <c r="D25" s="47" t="s">
        <v>40</v>
      </c>
      <c r="E25" s="26">
        <v>3315595</v>
      </c>
      <c r="F25" s="156">
        <v>3748037</v>
      </c>
      <c r="G25" s="2">
        <f t="shared" si="1"/>
        <v>432442</v>
      </c>
      <c r="H25" s="44">
        <f t="shared" si="0"/>
        <v>0.13039999999999999</v>
      </c>
      <c r="I25" s="61" t="s">
        <v>870</v>
      </c>
      <c r="J25" s="65" t="s">
        <v>870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</row>
    <row r="26" spans="1:485" s="40" customFormat="1" x14ac:dyDescent="0.2">
      <c r="A26" s="46" t="s">
        <v>32</v>
      </c>
      <c r="B26" s="47" t="s">
        <v>33</v>
      </c>
      <c r="C26" s="47" t="s">
        <v>41</v>
      </c>
      <c r="D26" s="47" t="s">
        <v>42</v>
      </c>
      <c r="E26" s="26">
        <v>1470056</v>
      </c>
      <c r="F26" s="156">
        <v>1981080</v>
      </c>
      <c r="G26" s="2">
        <f t="shared" si="1"/>
        <v>511024</v>
      </c>
      <c r="H26" s="44">
        <f t="shared" si="0"/>
        <v>0.34760000000000002</v>
      </c>
      <c r="I26" s="61" t="s">
        <v>870</v>
      </c>
      <c r="J26" s="65" t="s">
        <v>870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</row>
    <row r="27" spans="1:485" s="40" customFormat="1" x14ac:dyDescent="0.2">
      <c r="A27" s="46" t="s">
        <v>32</v>
      </c>
      <c r="B27" s="47" t="s">
        <v>33</v>
      </c>
      <c r="C27" s="47" t="s">
        <v>43</v>
      </c>
      <c r="D27" s="47" t="s">
        <v>44</v>
      </c>
      <c r="E27" s="26">
        <v>776396</v>
      </c>
      <c r="F27" s="156">
        <v>895103</v>
      </c>
      <c r="G27" s="2">
        <f t="shared" si="1"/>
        <v>118707</v>
      </c>
      <c r="H27" s="44">
        <f t="shared" si="0"/>
        <v>0.15290000000000001</v>
      </c>
      <c r="I27" s="61" t="s">
        <v>870</v>
      </c>
      <c r="J27" s="65" t="s">
        <v>870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</row>
    <row r="28" spans="1:485" s="40" customFormat="1" x14ac:dyDescent="0.2">
      <c r="A28" s="46" t="s">
        <v>45</v>
      </c>
      <c r="B28" s="47" t="s">
        <v>46</v>
      </c>
      <c r="C28" s="47" t="s">
        <v>47</v>
      </c>
      <c r="D28" s="47" t="s">
        <v>48</v>
      </c>
      <c r="E28" s="26">
        <v>695171</v>
      </c>
      <c r="F28" s="156">
        <v>858810</v>
      </c>
      <c r="G28" s="2">
        <f t="shared" si="1"/>
        <v>163639</v>
      </c>
      <c r="H28" s="44">
        <f t="shared" si="0"/>
        <v>0.2354</v>
      </c>
      <c r="I28" s="61" t="s">
        <v>870</v>
      </c>
      <c r="J28" s="65" t="s">
        <v>870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</row>
    <row r="29" spans="1:485" s="40" customFormat="1" x14ac:dyDescent="0.2">
      <c r="A29" s="46" t="s">
        <v>45</v>
      </c>
      <c r="B29" s="47" t="s">
        <v>46</v>
      </c>
      <c r="C29" s="47" t="s">
        <v>49</v>
      </c>
      <c r="D29" s="47" t="s">
        <v>50</v>
      </c>
      <c r="E29" s="26">
        <v>31338</v>
      </c>
      <c r="F29" s="156">
        <v>28784</v>
      </c>
      <c r="G29" s="2">
        <f t="shared" si="1"/>
        <v>-2554</v>
      </c>
      <c r="H29" s="44">
        <f t="shared" si="0"/>
        <v>-8.1500000000000003E-2</v>
      </c>
      <c r="I29" s="61">
        <v>1</v>
      </c>
      <c r="J29" s="65"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</row>
    <row r="30" spans="1:485" s="40" customFormat="1" x14ac:dyDescent="0.2">
      <c r="A30" s="46" t="s">
        <v>45</v>
      </c>
      <c r="B30" s="47" t="s">
        <v>46</v>
      </c>
      <c r="C30" s="47" t="s">
        <v>51</v>
      </c>
      <c r="D30" s="47" t="s">
        <v>52</v>
      </c>
      <c r="E30" s="26">
        <v>5571</v>
      </c>
      <c r="F30" s="156">
        <v>66314</v>
      </c>
      <c r="G30" s="2">
        <f t="shared" si="1"/>
        <v>60743</v>
      </c>
      <c r="H30" s="44">
        <f t="shared" si="0"/>
        <v>10.9034</v>
      </c>
      <c r="I30" s="61">
        <v>1</v>
      </c>
      <c r="J30" s="65" t="s">
        <v>870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</row>
    <row r="31" spans="1:485" s="40" customFormat="1" x14ac:dyDescent="0.2">
      <c r="A31" s="46" t="s">
        <v>45</v>
      </c>
      <c r="B31" s="47" t="s">
        <v>46</v>
      </c>
      <c r="C31" s="47" t="s">
        <v>53</v>
      </c>
      <c r="D31" s="47" t="s">
        <v>54</v>
      </c>
      <c r="E31" s="26">
        <v>855000</v>
      </c>
      <c r="F31" s="156">
        <v>1165853</v>
      </c>
      <c r="G31" s="2">
        <f t="shared" si="1"/>
        <v>310853</v>
      </c>
      <c r="H31" s="44">
        <f t="shared" si="0"/>
        <v>0.36359999999999998</v>
      </c>
      <c r="I31" s="61" t="s">
        <v>870</v>
      </c>
      <c r="J31" s="65" t="s">
        <v>870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</row>
    <row r="32" spans="1:485" s="40" customFormat="1" x14ac:dyDescent="0.2">
      <c r="A32" s="46" t="s">
        <v>55</v>
      </c>
      <c r="B32" s="47" t="s">
        <v>56</v>
      </c>
      <c r="C32" s="47" t="s">
        <v>57</v>
      </c>
      <c r="D32" s="47" t="s">
        <v>58</v>
      </c>
      <c r="E32" s="26">
        <v>1192338</v>
      </c>
      <c r="F32" s="156">
        <v>1717734</v>
      </c>
      <c r="G32" s="2">
        <f t="shared" si="1"/>
        <v>525396</v>
      </c>
      <c r="H32" s="44">
        <f t="shared" si="0"/>
        <v>0.44059999999999999</v>
      </c>
      <c r="I32" s="61" t="s">
        <v>870</v>
      </c>
      <c r="J32" s="65" t="s">
        <v>870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</row>
    <row r="33" spans="1:485" s="40" customFormat="1" x14ac:dyDescent="0.2">
      <c r="A33" s="46" t="s">
        <v>55</v>
      </c>
      <c r="B33" s="47" t="s">
        <v>56</v>
      </c>
      <c r="C33" s="47" t="s">
        <v>59</v>
      </c>
      <c r="D33" s="47" t="s">
        <v>60</v>
      </c>
      <c r="E33" s="26">
        <v>4021759</v>
      </c>
      <c r="F33" s="156">
        <v>5687542</v>
      </c>
      <c r="G33" s="2">
        <f t="shared" si="1"/>
        <v>1665783</v>
      </c>
      <c r="H33" s="44">
        <f t="shared" si="0"/>
        <v>0.41420000000000001</v>
      </c>
      <c r="I33" s="61" t="s">
        <v>870</v>
      </c>
      <c r="J33" s="65" t="s">
        <v>870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</row>
    <row r="34" spans="1:485" s="40" customFormat="1" x14ac:dyDescent="0.2">
      <c r="A34" s="46" t="s">
        <v>55</v>
      </c>
      <c r="B34" s="47" t="s">
        <v>56</v>
      </c>
      <c r="C34" s="47" t="s">
        <v>61</v>
      </c>
      <c r="D34" s="47" t="s">
        <v>62</v>
      </c>
      <c r="E34" s="26">
        <v>205026</v>
      </c>
      <c r="F34" s="156">
        <v>446644</v>
      </c>
      <c r="G34" s="2">
        <f t="shared" si="1"/>
        <v>241618</v>
      </c>
      <c r="H34" s="44">
        <f t="shared" si="0"/>
        <v>1.1785000000000001</v>
      </c>
      <c r="I34" s="61">
        <v>1</v>
      </c>
      <c r="J34" s="65" t="s">
        <v>870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</row>
    <row r="35" spans="1:485" s="40" customFormat="1" x14ac:dyDescent="0.2">
      <c r="A35" s="46" t="s">
        <v>55</v>
      </c>
      <c r="B35" s="47" t="s">
        <v>56</v>
      </c>
      <c r="C35" s="47" t="s">
        <v>63</v>
      </c>
      <c r="D35" s="47" t="s">
        <v>64</v>
      </c>
      <c r="E35" s="26">
        <v>963737</v>
      </c>
      <c r="F35" s="156">
        <v>1120438</v>
      </c>
      <c r="G35" s="2">
        <f t="shared" si="1"/>
        <v>156701</v>
      </c>
      <c r="H35" s="44">
        <f t="shared" si="0"/>
        <v>0.16259999999999999</v>
      </c>
      <c r="I35" s="61" t="s">
        <v>870</v>
      </c>
      <c r="J35" s="65" t="s">
        <v>870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</row>
    <row r="36" spans="1:485" s="40" customFormat="1" x14ac:dyDescent="0.2">
      <c r="A36" s="46" t="s">
        <v>65</v>
      </c>
      <c r="B36" s="47" t="s">
        <v>66</v>
      </c>
      <c r="C36" s="47" t="s">
        <v>67</v>
      </c>
      <c r="D36" s="47" t="s">
        <v>68</v>
      </c>
      <c r="E36" s="26">
        <v>471084</v>
      </c>
      <c r="F36" s="156">
        <v>654232</v>
      </c>
      <c r="G36" s="2">
        <f t="shared" si="1"/>
        <v>183148</v>
      </c>
      <c r="H36" s="44">
        <f t="shared" si="0"/>
        <v>0.38879999999999998</v>
      </c>
      <c r="I36" s="61">
        <v>1</v>
      </c>
      <c r="J36" s="65" t="s">
        <v>870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</row>
    <row r="37" spans="1:485" s="40" customFormat="1" x14ac:dyDescent="0.2">
      <c r="A37" s="46" t="s">
        <v>65</v>
      </c>
      <c r="B37" s="47" t="s">
        <v>66</v>
      </c>
      <c r="C37" s="47" t="s">
        <v>69</v>
      </c>
      <c r="D37" s="47" t="s">
        <v>70</v>
      </c>
      <c r="E37" s="26">
        <v>922931</v>
      </c>
      <c r="F37" s="156">
        <v>976665</v>
      </c>
      <c r="G37" s="2">
        <f t="shared" si="1"/>
        <v>53734</v>
      </c>
      <c r="H37" s="44">
        <f t="shared" si="0"/>
        <v>5.8200000000000002E-2</v>
      </c>
      <c r="I37" s="61">
        <v>1</v>
      </c>
      <c r="J37" s="65" t="s">
        <v>870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</row>
    <row r="38" spans="1:485" s="40" customFormat="1" x14ac:dyDescent="0.2">
      <c r="A38" s="46" t="s">
        <v>65</v>
      </c>
      <c r="B38" s="47" t="s">
        <v>66</v>
      </c>
      <c r="C38" s="47" t="s">
        <v>71</v>
      </c>
      <c r="D38" s="47" t="s">
        <v>72</v>
      </c>
      <c r="E38" s="26">
        <v>382893</v>
      </c>
      <c r="F38" s="156">
        <v>299778</v>
      </c>
      <c r="G38" s="2">
        <f t="shared" si="1"/>
        <v>-83115</v>
      </c>
      <c r="H38" s="44">
        <f t="shared" si="0"/>
        <v>-0.21709999999999999</v>
      </c>
      <c r="I38" s="61">
        <v>1</v>
      </c>
      <c r="J38" s="65" t="s">
        <v>870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</row>
    <row r="39" spans="1:485" s="40" customFormat="1" x14ac:dyDescent="0.2">
      <c r="A39" s="46" t="s">
        <v>65</v>
      </c>
      <c r="B39" s="47" t="s">
        <v>66</v>
      </c>
      <c r="C39" s="47" t="s">
        <v>73</v>
      </c>
      <c r="D39" s="47" t="s">
        <v>74</v>
      </c>
      <c r="E39" s="26">
        <v>115721</v>
      </c>
      <c r="F39" s="156">
        <v>265861</v>
      </c>
      <c r="G39" s="2">
        <f t="shared" si="1"/>
        <v>150140</v>
      </c>
      <c r="H39" s="44">
        <f t="shared" si="0"/>
        <v>1.2974000000000001</v>
      </c>
      <c r="I39" s="61">
        <v>1</v>
      </c>
      <c r="J39" s="65" t="s">
        <v>870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</row>
    <row r="40" spans="1:485" s="40" customFormat="1" x14ac:dyDescent="0.2">
      <c r="A40" s="46" t="s">
        <v>75</v>
      </c>
      <c r="B40" s="47" t="s">
        <v>76</v>
      </c>
      <c r="C40" s="47" t="s">
        <v>26</v>
      </c>
      <c r="D40" s="47" t="s">
        <v>77</v>
      </c>
      <c r="E40" s="26">
        <v>2139939</v>
      </c>
      <c r="F40" s="156">
        <v>2650936</v>
      </c>
      <c r="G40" s="2">
        <f t="shared" si="1"/>
        <v>510997</v>
      </c>
      <c r="H40" s="44">
        <f t="shared" si="0"/>
        <v>0.23880000000000001</v>
      </c>
      <c r="I40" s="61" t="s">
        <v>870</v>
      </c>
      <c r="J40" s="65" t="s">
        <v>870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</row>
    <row r="41" spans="1:485" s="40" customFormat="1" x14ac:dyDescent="0.2">
      <c r="A41" s="46" t="s">
        <v>75</v>
      </c>
      <c r="B41" s="47" t="s">
        <v>76</v>
      </c>
      <c r="C41" s="47" t="s">
        <v>57</v>
      </c>
      <c r="D41" s="47" t="s">
        <v>78</v>
      </c>
      <c r="E41" s="26">
        <v>1784584</v>
      </c>
      <c r="F41" s="156">
        <v>2176125</v>
      </c>
      <c r="G41" s="2">
        <f t="shared" si="1"/>
        <v>391541</v>
      </c>
      <c r="H41" s="44">
        <f t="shared" si="0"/>
        <v>0.21940000000000001</v>
      </c>
      <c r="I41" s="61" t="s">
        <v>870</v>
      </c>
      <c r="J41" s="65" t="s">
        <v>870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</row>
    <row r="42" spans="1:485" s="40" customFormat="1" x14ac:dyDescent="0.2">
      <c r="A42" s="46" t="s">
        <v>75</v>
      </c>
      <c r="B42" s="47" t="s">
        <v>76</v>
      </c>
      <c r="C42" s="47" t="s">
        <v>79</v>
      </c>
      <c r="D42" s="47" t="s">
        <v>80</v>
      </c>
      <c r="E42" s="26">
        <v>527181</v>
      </c>
      <c r="F42" s="156">
        <v>830123</v>
      </c>
      <c r="G42" s="2">
        <f t="shared" si="1"/>
        <v>302942</v>
      </c>
      <c r="H42" s="44">
        <f t="shared" si="0"/>
        <v>0.5746</v>
      </c>
      <c r="I42" s="61" t="s">
        <v>870</v>
      </c>
      <c r="J42" s="65" t="s">
        <v>870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</row>
    <row r="43" spans="1:485" s="40" customFormat="1" x14ac:dyDescent="0.2">
      <c r="A43" s="46" t="s">
        <v>75</v>
      </c>
      <c r="B43" s="47" t="s">
        <v>76</v>
      </c>
      <c r="C43" s="47" t="s">
        <v>16</v>
      </c>
      <c r="D43" s="47" t="s">
        <v>81</v>
      </c>
      <c r="E43" s="26">
        <v>2986073</v>
      </c>
      <c r="F43" s="156">
        <v>3528832</v>
      </c>
      <c r="G43" s="2">
        <f t="shared" si="1"/>
        <v>542759</v>
      </c>
      <c r="H43" s="44">
        <f t="shared" si="0"/>
        <v>0.18179999999999999</v>
      </c>
      <c r="I43" s="61" t="s">
        <v>870</v>
      </c>
      <c r="J43" s="65" t="s">
        <v>870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</row>
    <row r="44" spans="1:485" s="40" customFormat="1" x14ac:dyDescent="0.2">
      <c r="A44" s="46" t="s">
        <v>75</v>
      </c>
      <c r="B44" s="47" t="s">
        <v>76</v>
      </c>
      <c r="C44" s="47" t="s">
        <v>82</v>
      </c>
      <c r="D44" s="47" t="s">
        <v>83</v>
      </c>
      <c r="E44" s="26">
        <v>1803707</v>
      </c>
      <c r="F44" s="156">
        <v>2098022</v>
      </c>
      <c r="G44" s="2">
        <f t="shared" si="1"/>
        <v>294315</v>
      </c>
      <c r="H44" s="44">
        <f t="shared" si="0"/>
        <v>0.16320000000000001</v>
      </c>
      <c r="I44" s="61" t="s">
        <v>870</v>
      </c>
      <c r="J44" s="65" t="s">
        <v>870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</row>
    <row r="45" spans="1:485" s="40" customFormat="1" x14ac:dyDescent="0.2">
      <c r="A45" s="46" t="s">
        <v>75</v>
      </c>
      <c r="B45" s="47" t="s">
        <v>76</v>
      </c>
      <c r="C45" s="47" t="s">
        <v>84</v>
      </c>
      <c r="D45" s="47" t="s">
        <v>85</v>
      </c>
      <c r="E45" s="26">
        <v>360068</v>
      </c>
      <c r="F45" s="156">
        <v>859860</v>
      </c>
      <c r="G45" s="2">
        <f t="shared" si="1"/>
        <v>499792</v>
      </c>
      <c r="H45" s="44">
        <f t="shared" si="0"/>
        <v>1.3879999999999999</v>
      </c>
      <c r="I45" s="61" t="s">
        <v>870</v>
      </c>
      <c r="J45" s="65" t="s">
        <v>870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</row>
    <row r="46" spans="1:485" s="40" customFormat="1" x14ac:dyDescent="0.2">
      <c r="A46" s="46" t="s">
        <v>75</v>
      </c>
      <c r="B46" s="47" t="s">
        <v>76</v>
      </c>
      <c r="C46" s="47" t="s">
        <v>86</v>
      </c>
      <c r="D46" s="47" t="s">
        <v>87</v>
      </c>
      <c r="E46" s="26">
        <v>2281815</v>
      </c>
      <c r="F46" s="156">
        <v>2686243</v>
      </c>
      <c r="G46" s="2">
        <f t="shared" si="1"/>
        <v>404428</v>
      </c>
      <c r="H46" s="44">
        <f t="shared" si="0"/>
        <v>0.1772</v>
      </c>
      <c r="I46" s="61" t="s">
        <v>870</v>
      </c>
      <c r="J46" s="65" t="s">
        <v>870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</row>
    <row r="47" spans="1:485" s="40" customFormat="1" x14ac:dyDescent="0.2">
      <c r="A47" s="46" t="s">
        <v>75</v>
      </c>
      <c r="B47" s="47" t="s">
        <v>76</v>
      </c>
      <c r="C47" s="47" t="s">
        <v>88</v>
      </c>
      <c r="D47" s="47" t="s">
        <v>89</v>
      </c>
      <c r="E47" s="26">
        <v>12370744</v>
      </c>
      <c r="F47" s="156">
        <v>14937792</v>
      </c>
      <c r="G47" s="2">
        <f t="shared" si="1"/>
        <v>2567048</v>
      </c>
      <c r="H47" s="44">
        <f t="shared" si="0"/>
        <v>0.20749999999999999</v>
      </c>
      <c r="I47" s="61" t="s">
        <v>870</v>
      </c>
      <c r="J47" s="65" t="s">
        <v>870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</row>
    <row r="48" spans="1:485" s="40" customFormat="1" x14ac:dyDescent="0.2">
      <c r="A48" s="46" t="s">
        <v>90</v>
      </c>
      <c r="B48" s="47" t="s">
        <v>91</v>
      </c>
      <c r="C48" s="47" t="s">
        <v>18</v>
      </c>
      <c r="D48" s="47" t="s">
        <v>92</v>
      </c>
      <c r="E48" s="26">
        <v>1247869</v>
      </c>
      <c r="F48" s="156">
        <v>1561249</v>
      </c>
      <c r="G48" s="2">
        <f t="shared" si="1"/>
        <v>313380</v>
      </c>
      <c r="H48" s="44">
        <f t="shared" si="0"/>
        <v>0.25109999999999999</v>
      </c>
      <c r="I48" s="61" t="s">
        <v>870</v>
      </c>
      <c r="J48" s="65" t="s">
        <v>870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</row>
    <row r="49" spans="1:485" s="40" customFormat="1" x14ac:dyDescent="0.2">
      <c r="A49" s="46" t="s">
        <v>90</v>
      </c>
      <c r="B49" s="47" t="s">
        <v>91</v>
      </c>
      <c r="C49" s="47" t="s">
        <v>93</v>
      </c>
      <c r="D49" s="47" t="s">
        <v>94</v>
      </c>
      <c r="E49" s="26">
        <v>861477</v>
      </c>
      <c r="F49" s="156">
        <v>997518</v>
      </c>
      <c r="G49" s="2">
        <f t="shared" si="1"/>
        <v>136041</v>
      </c>
      <c r="H49" s="44">
        <f t="shared" si="0"/>
        <v>0.15790000000000001</v>
      </c>
      <c r="I49" s="61" t="s">
        <v>870</v>
      </c>
      <c r="J49" s="65" t="s">
        <v>870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</row>
    <row r="50" spans="1:485" s="40" customFormat="1" x14ac:dyDescent="0.2">
      <c r="A50" s="46" t="s">
        <v>90</v>
      </c>
      <c r="B50" s="47" t="s">
        <v>91</v>
      </c>
      <c r="C50" s="47" t="s">
        <v>95</v>
      </c>
      <c r="D50" s="47" t="s">
        <v>96</v>
      </c>
      <c r="E50" s="26">
        <v>6187845</v>
      </c>
      <c r="F50" s="156">
        <v>6902503</v>
      </c>
      <c r="G50" s="2">
        <f t="shared" si="1"/>
        <v>714658</v>
      </c>
      <c r="H50" s="44">
        <f t="shared" si="0"/>
        <v>0.11550000000000001</v>
      </c>
      <c r="I50" s="61" t="s">
        <v>870</v>
      </c>
      <c r="J50" s="65" t="s">
        <v>870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</row>
    <row r="51" spans="1:485" s="40" customFormat="1" x14ac:dyDescent="0.2">
      <c r="A51" s="46" t="s">
        <v>90</v>
      </c>
      <c r="B51" s="47" t="s">
        <v>91</v>
      </c>
      <c r="C51" s="47" t="s">
        <v>97</v>
      </c>
      <c r="D51" s="47" t="s">
        <v>98</v>
      </c>
      <c r="E51" s="26">
        <v>1891579</v>
      </c>
      <c r="F51" s="156">
        <v>2241813</v>
      </c>
      <c r="G51" s="2">
        <f t="shared" si="1"/>
        <v>350234</v>
      </c>
      <c r="H51" s="44">
        <f t="shared" si="0"/>
        <v>0.1852</v>
      </c>
      <c r="I51" s="61" t="s">
        <v>870</v>
      </c>
      <c r="J51" s="65" t="s">
        <v>870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</row>
    <row r="52" spans="1:485" s="40" customFormat="1" x14ac:dyDescent="0.2">
      <c r="A52" s="46" t="s">
        <v>90</v>
      </c>
      <c r="B52" s="47" t="s">
        <v>91</v>
      </c>
      <c r="C52" s="47" t="s">
        <v>99</v>
      </c>
      <c r="D52" s="47" t="s">
        <v>100</v>
      </c>
      <c r="E52" s="26">
        <v>1473917</v>
      </c>
      <c r="F52" s="156">
        <v>1970743</v>
      </c>
      <c r="G52" s="2">
        <f t="shared" si="1"/>
        <v>496826</v>
      </c>
      <c r="H52" s="44">
        <f t="shared" si="0"/>
        <v>0.33710000000000001</v>
      </c>
      <c r="I52" s="61" t="s">
        <v>870</v>
      </c>
      <c r="J52" s="65" t="s">
        <v>870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</row>
    <row r="53" spans="1:485" s="40" customFormat="1" x14ac:dyDescent="0.2">
      <c r="A53" s="46" t="s">
        <v>90</v>
      </c>
      <c r="B53" s="47" t="s">
        <v>91</v>
      </c>
      <c r="C53" s="47" t="s">
        <v>101</v>
      </c>
      <c r="D53" s="47" t="s">
        <v>102</v>
      </c>
      <c r="E53" s="26">
        <v>1277012</v>
      </c>
      <c r="F53" s="156">
        <v>1458500</v>
      </c>
      <c r="G53" s="2">
        <f t="shared" si="1"/>
        <v>181488</v>
      </c>
      <c r="H53" s="44">
        <f t="shared" si="0"/>
        <v>0.1421</v>
      </c>
      <c r="I53" s="61" t="s">
        <v>870</v>
      </c>
      <c r="J53" s="65" t="s">
        <v>870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</row>
    <row r="54" spans="1:485" s="40" customFormat="1" x14ac:dyDescent="0.2">
      <c r="A54" s="46" t="s">
        <v>90</v>
      </c>
      <c r="B54" s="47" t="s">
        <v>91</v>
      </c>
      <c r="C54" s="47" t="s">
        <v>103</v>
      </c>
      <c r="D54" s="47" t="s">
        <v>104</v>
      </c>
      <c r="E54" s="26">
        <v>584981</v>
      </c>
      <c r="F54" s="156">
        <v>668769</v>
      </c>
      <c r="G54" s="2">
        <f t="shared" si="1"/>
        <v>83788</v>
      </c>
      <c r="H54" s="44">
        <f t="shared" si="0"/>
        <v>0.14319999999999999</v>
      </c>
      <c r="I54" s="61" t="s">
        <v>870</v>
      </c>
      <c r="J54" s="65" t="s">
        <v>870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</row>
    <row r="55" spans="1:485" s="40" customFormat="1" x14ac:dyDescent="0.2">
      <c r="A55" s="46" t="s">
        <v>90</v>
      </c>
      <c r="B55" s="47" t="s">
        <v>91</v>
      </c>
      <c r="C55" s="47" t="s">
        <v>105</v>
      </c>
      <c r="D55" s="47" t="s">
        <v>106</v>
      </c>
      <c r="E55" s="26">
        <v>830144</v>
      </c>
      <c r="F55" s="156">
        <v>942603</v>
      </c>
      <c r="G55" s="2">
        <f t="shared" si="1"/>
        <v>112459</v>
      </c>
      <c r="H55" s="44">
        <f t="shared" si="0"/>
        <v>0.13550000000000001</v>
      </c>
      <c r="I55" s="61" t="s">
        <v>870</v>
      </c>
      <c r="J55" s="65" t="s">
        <v>870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</row>
    <row r="56" spans="1:485" s="40" customFormat="1" x14ac:dyDescent="0.2">
      <c r="A56" s="46" t="s">
        <v>90</v>
      </c>
      <c r="B56" s="47" t="s">
        <v>91</v>
      </c>
      <c r="C56" s="47" t="s">
        <v>107</v>
      </c>
      <c r="D56" s="47" t="s">
        <v>108</v>
      </c>
      <c r="E56" s="26">
        <v>1371468</v>
      </c>
      <c r="F56" s="156">
        <v>2073547</v>
      </c>
      <c r="G56" s="2">
        <f t="shared" si="1"/>
        <v>702079</v>
      </c>
      <c r="H56" s="44">
        <f t="shared" si="0"/>
        <v>0.51190000000000002</v>
      </c>
      <c r="I56" s="61" t="s">
        <v>870</v>
      </c>
      <c r="J56" s="65" t="s">
        <v>870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</row>
    <row r="57" spans="1:485" s="40" customFormat="1" x14ac:dyDescent="0.2">
      <c r="A57" s="46" t="s">
        <v>90</v>
      </c>
      <c r="B57" s="47" t="s">
        <v>91</v>
      </c>
      <c r="C57" s="47" t="s">
        <v>109</v>
      </c>
      <c r="D57" s="47" t="s">
        <v>110</v>
      </c>
      <c r="E57" s="26">
        <v>1067053</v>
      </c>
      <c r="F57" s="156">
        <v>1227266</v>
      </c>
      <c r="G57" s="2">
        <f t="shared" si="1"/>
        <v>160213</v>
      </c>
      <c r="H57" s="44">
        <f t="shared" si="0"/>
        <v>0.15010000000000001</v>
      </c>
      <c r="I57" s="61" t="s">
        <v>870</v>
      </c>
      <c r="J57" s="65" t="s">
        <v>870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</row>
    <row r="58" spans="1:485" s="40" customFormat="1" x14ac:dyDescent="0.2">
      <c r="A58" s="46" t="s">
        <v>90</v>
      </c>
      <c r="B58" s="47" t="s">
        <v>91</v>
      </c>
      <c r="C58" s="47" t="s">
        <v>111</v>
      </c>
      <c r="D58" s="47" t="s">
        <v>112</v>
      </c>
      <c r="E58" s="26">
        <v>749203</v>
      </c>
      <c r="F58" s="156">
        <v>924706</v>
      </c>
      <c r="G58" s="2">
        <f t="shared" si="1"/>
        <v>175503</v>
      </c>
      <c r="H58" s="44">
        <f t="shared" si="0"/>
        <v>0.23430000000000001</v>
      </c>
      <c r="I58" s="61" t="s">
        <v>870</v>
      </c>
      <c r="J58" s="65" t="s">
        <v>870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</row>
    <row r="59" spans="1:485" s="40" customFormat="1" x14ac:dyDescent="0.2">
      <c r="A59" s="46" t="s">
        <v>113</v>
      </c>
      <c r="B59" s="47" t="s">
        <v>114</v>
      </c>
      <c r="C59" s="47" t="s">
        <v>12</v>
      </c>
      <c r="D59" s="47" t="s">
        <v>115</v>
      </c>
      <c r="E59" s="26">
        <v>12110</v>
      </c>
      <c r="F59" s="156">
        <v>11720</v>
      </c>
      <c r="G59" s="2">
        <f t="shared" si="1"/>
        <v>-390</v>
      </c>
      <c r="H59" s="44">
        <f t="shared" si="0"/>
        <v>-3.2199999999999999E-2</v>
      </c>
      <c r="I59" s="61">
        <v>1</v>
      </c>
      <c r="J59" s="65">
        <v>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</row>
    <row r="60" spans="1:485" s="40" customFormat="1" x14ac:dyDescent="0.2">
      <c r="A60" s="46" t="s">
        <v>113</v>
      </c>
      <c r="B60" s="47" t="s">
        <v>114</v>
      </c>
      <c r="C60" s="47" t="s">
        <v>116</v>
      </c>
      <c r="D60" s="47" t="s">
        <v>117</v>
      </c>
      <c r="E60" s="26">
        <v>17304</v>
      </c>
      <c r="F60" s="156">
        <v>17550</v>
      </c>
      <c r="G60" s="2">
        <f t="shared" si="1"/>
        <v>246</v>
      </c>
      <c r="H60" s="44">
        <f t="shared" si="0"/>
        <v>1.4200000000000001E-2</v>
      </c>
      <c r="I60" s="61">
        <v>1</v>
      </c>
      <c r="J60" s="65">
        <v>1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</row>
    <row r="61" spans="1:485" s="40" customFormat="1" x14ac:dyDescent="0.2">
      <c r="A61" s="46" t="s">
        <v>113</v>
      </c>
      <c r="B61" s="47" t="s">
        <v>114</v>
      </c>
      <c r="C61" s="47" t="s">
        <v>118</v>
      </c>
      <c r="D61" s="47" t="s">
        <v>119</v>
      </c>
      <c r="E61" s="26">
        <v>242821</v>
      </c>
      <c r="F61" s="156">
        <v>386770</v>
      </c>
      <c r="G61" s="2">
        <f t="shared" si="1"/>
        <v>143949</v>
      </c>
      <c r="H61" s="44">
        <f t="shared" si="0"/>
        <v>0.59279999999999999</v>
      </c>
      <c r="I61" s="61" t="s">
        <v>870</v>
      </c>
      <c r="J61" s="65" t="s">
        <v>870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</row>
    <row r="62" spans="1:485" s="40" customFormat="1" x14ac:dyDescent="0.2">
      <c r="A62" s="46" t="s">
        <v>113</v>
      </c>
      <c r="B62" s="47" t="s">
        <v>114</v>
      </c>
      <c r="C62" s="47" t="s">
        <v>120</v>
      </c>
      <c r="D62" s="47" t="s">
        <v>121</v>
      </c>
      <c r="E62" s="26">
        <v>17859</v>
      </c>
      <c r="F62" s="156">
        <v>18226</v>
      </c>
      <c r="G62" s="2">
        <f t="shared" si="1"/>
        <v>367</v>
      </c>
      <c r="H62" s="44">
        <f t="shared" si="0"/>
        <v>2.0500000000000001E-2</v>
      </c>
      <c r="I62" s="61">
        <v>1</v>
      </c>
      <c r="J62" s="65">
        <v>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</row>
    <row r="63" spans="1:485" s="40" customFormat="1" x14ac:dyDescent="0.2">
      <c r="A63" s="46" t="s">
        <v>113</v>
      </c>
      <c r="B63" s="47" t="s">
        <v>114</v>
      </c>
      <c r="C63" s="47" t="s">
        <v>47</v>
      </c>
      <c r="D63" s="47" t="s">
        <v>122</v>
      </c>
      <c r="E63" s="26">
        <v>8459079</v>
      </c>
      <c r="F63" s="156">
        <v>10949687</v>
      </c>
      <c r="G63" s="2">
        <f t="shared" si="1"/>
        <v>2490608</v>
      </c>
      <c r="H63" s="44">
        <f t="shared" si="0"/>
        <v>0.2944</v>
      </c>
      <c r="I63" s="61" t="s">
        <v>870</v>
      </c>
      <c r="J63" s="65" t="s">
        <v>870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</row>
    <row r="64" spans="1:485" s="40" customFormat="1" x14ac:dyDescent="0.2">
      <c r="A64" s="46" t="s">
        <v>113</v>
      </c>
      <c r="B64" s="47" t="s">
        <v>114</v>
      </c>
      <c r="C64" s="47" t="s">
        <v>123</v>
      </c>
      <c r="D64" s="47" t="s">
        <v>124</v>
      </c>
      <c r="E64" s="26">
        <v>21739349</v>
      </c>
      <c r="F64" s="156">
        <v>27134779</v>
      </c>
      <c r="G64" s="2">
        <f t="shared" si="1"/>
        <v>5395430</v>
      </c>
      <c r="H64" s="44">
        <f t="shared" si="0"/>
        <v>0.2482</v>
      </c>
      <c r="I64" s="61" t="s">
        <v>870</v>
      </c>
      <c r="J64" s="65" t="s">
        <v>870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</row>
    <row r="65" spans="1:485" s="40" customFormat="1" x14ac:dyDescent="0.2">
      <c r="A65" s="46" t="s">
        <v>113</v>
      </c>
      <c r="B65" s="47" t="s">
        <v>114</v>
      </c>
      <c r="C65" s="47" t="s">
        <v>125</v>
      </c>
      <c r="D65" s="47" t="s">
        <v>126</v>
      </c>
      <c r="E65" s="26">
        <v>9511817</v>
      </c>
      <c r="F65" s="156">
        <v>11206136</v>
      </c>
      <c r="G65" s="2">
        <f t="shared" si="1"/>
        <v>1694319</v>
      </c>
      <c r="H65" s="44">
        <f t="shared" si="0"/>
        <v>0.17810000000000001</v>
      </c>
      <c r="I65" s="61" t="s">
        <v>870</v>
      </c>
      <c r="J65" s="65" t="s">
        <v>870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</row>
    <row r="66" spans="1:485" s="40" customFormat="1" x14ac:dyDescent="0.2">
      <c r="A66" s="46" t="s">
        <v>113</v>
      </c>
      <c r="B66" s="47" t="s">
        <v>114</v>
      </c>
      <c r="C66" s="47" t="s">
        <v>127</v>
      </c>
      <c r="D66" s="47" t="s">
        <v>128</v>
      </c>
      <c r="E66" s="26">
        <v>744429</v>
      </c>
      <c r="F66" s="156">
        <v>803523</v>
      </c>
      <c r="G66" s="2">
        <f t="shared" si="1"/>
        <v>59094</v>
      </c>
      <c r="H66" s="44">
        <f t="shared" si="0"/>
        <v>7.9399999999999998E-2</v>
      </c>
      <c r="I66" s="61" t="s">
        <v>870</v>
      </c>
      <c r="J66" s="65" t="s">
        <v>870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</row>
    <row r="67" spans="1:485" s="40" customFormat="1" x14ac:dyDescent="0.2">
      <c r="A67" s="46" t="s">
        <v>113</v>
      </c>
      <c r="B67" s="47" t="s">
        <v>114</v>
      </c>
      <c r="C67" s="47" t="s">
        <v>129</v>
      </c>
      <c r="D67" s="47" t="s">
        <v>130</v>
      </c>
      <c r="E67" s="26">
        <v>24845060</v>
      </c>
      <c r="F67" s="156">
        <v>30914567</v>
      </c>
      <c r="G67" s="2">
        <f t="shared" si="1"/>
        <v>6069507</v>
      </c>
      <c r="H67" s="44">
        <f t="shared" si="0"/>
        <v>0.24429999999999999</v>
      </c>
      <c r="I67" s="61" t="s">
        <v>870</v>
      </c>
      <c r="J67" s="65" t="s">
        <v>870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</row>
    <row r="68" spans="1:485" s="40" customFormat="1" x14ac:dyDescent="0.2">
      <c r="A68" s="46" t="s">
        <v>113</v>
      </c>
      <c r="B68" s="47" t="s">
        <v>114</v>
      </c>
      <c r="C68" s="47" t="s">
        <v>131</v>
      </c>
      <c r="D68" s="47" t="s">
        <v>132</v>
      </c>
      <c r="E68" s="26">
        <v>15888</v>
      </c>
      <c r="F68" s="156">
        <v>16138</v>
      </c>
      <c r="G68" s="2">
        <f t="shared" si="1"/>
        <v>250</v>
      </c>
      <c r="H68" s="44">
        <f t="shared" si="0"/>
        <v>1.5699999999999999E-2</v>
      </c>
      <c r="I68" s="61">
        <v>1</v>
      </c>
      <c r="J68" s="65">
        <v>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</row>
    <row r="69" spans="1:485" s="40" customFormat="1" x14ac:dyDescent="0.2">
      <c r="A69" s="46" t="s">
        <v>133</v>
      </c>
      <c r="B69" s="47" t="s">
        <v>134</v>
      </c>
      <c r="C69" s="47" t="s">
        <v>135</v>
      </c>
      <c r="D69" s="47" t="s">
        <v>136</v>
      </c>
      <c r="E69" s="26">
        <v>1024654</v>
      </c>
      <c r="F69" s="156">
        <v>1298556</v>
      </c>
      <c r="G69" s="2">
        <f t="shared" si="1"/>
        <v>273902</v>
      </c>
      <c r="H69" s="44">
        <f t="shared" si="0"/>
        <v>0.26729999999999998</v>
      </c>
      <c r="I69" s="61" t="s">
        <v>870</v>
      </c>
      <c r="J69" s="65" t="s">
        <v>870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</row>
    <row r="70" spans="1:485" s="40" customFormat="1" x14ac:dyDescent="0.2">
      <c r="A70" s="46" t="s">
        <v>133</v>
      </c>
      <c r="B70" s="47" t="s">
        <v>134</v>
      </c>
      <c r="C70" s="47" t="s">
        <v>41</v>
      </c>
      <c r="D70" s="47" t="s">
        <v>137</v>
      </c>
      <c r="E70" s="26">
        <v>7327755</v>
      </c>
      <c r="F70" s="156">
        <v>8391515</v>
      </c>
      <c r="G70" s="2">
        <f t="shared" si="1"/>
        <v>1063760</v>
      </c>
      <c r="H70" s="44">
        <f t="shared" si="0"/>
        <v>0.1452</v>
      </c>
      <c r="I70" s="61" t="s">
        <v>870</v>
      </c>
      <c r="J70" s="65" t="s">
        <v>870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</row>
    <row r="71" spans="1:485" s="40" customFormat="1" x14ac:dyDescent="0.2">
      <c r="A71" s="46" t="s">
        <v>133</v>
      </c>
      <c r="B71" s="47" t="s">
        <v>134</v>
      </c>
      <c r="C71" s="47" t="s">
        <v>138</v>
      </c>
      <c r="D71" s="47" t="s">
        <v>139</v>
      </c>
      <c r="E71" s="26">
        <v>33257</v>
      </c>
      <c r="F71" s="156">
        <v>108240</v>
      </c>
      <c r="G71" s="2">
        <f t="shared" si="1"/>
        <v>74983</v>
      </c>
      <c r="H71" s="44">
        <f t="shared" si="0"/>
        <v>2.2547000000000001</v>
      </c>
      <c r="I71" s="61">
        <v>1</v>
      </c>
      <c r="J71" s="65" t="s">
        <v>870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</row>
    <row r="72" spans="1:485" s="40" customFormat="1" x14ac:dyDescent="0.2">
      <c r="A72" s="46" t="s">
        <v>133</v>
      </c>
      <c r="B72" s="47" t="s">
        <v>134</v>
      </c>
      <c r="C72" s="47" t="s">
        <v>123</v>
      </c>
      <c r="D72" s="47" t="s">
        <v>140</v>
      </c>
      <c r="E72" s="26">
        <v>3606004</v>
      </c>
      <c r="F72" s="156">
        <v>4329719</v>
      </c>
      <c r="G72" s="2">
        <f t="shared" si="1"/>
        <v>723715</v>
      </c>
      <c r="H72" s="44">
        <f t="shared" si="0"/>
        <v>0.20069999999999999</v>
      </c>
      <c r="I72" s="61" t="s">
        <v>870</v>
      </c>
      <c r="J72" s="65" t="s">
        <v>870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</row>
    <row r="73" spans="1:485" s="40" customFormat="1" x14ac:dyDescent="0.2">
      <c r="A73" s="46" t="s">
        <v>133</v>
      </c>
      <c r="B73" s="47" t="s">
        <v>134</v>
      </c>
      <c r="C73" s="47" t="s">
        <v>141</v>
      </c>
      <c r="D73" s="47" t="s">
        <v>142</v>
      </c>
      <c r="E73" s="26">
        <v>4127616</v>
      </c>
      <c r="F73" s="156">
        <v>4948737</v>
      </c>
      <c r="G73" s="2">
        <f t="shared" si="1"/>
        <v>821121</v>
      </c>
      <c r="H73" s="44">
        <f t="shared" ref="H73:H136" si="2">ROUND(G73/E73,4)</f>
        <v>0.19889999999999999</v>
      </c>
      <c r="I73" s="61" t="s">
        <v>870</v>
      </c>
      <c r="J73" s="65" t="s">
        <v>870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</row>
    <row r="74" spans="1:485" s="40" customFormat="1" x14ac:dyDescent="0.2">
      <c r="A74" s="46" t="s">
        <v>133</v>
      </c>
      <c r="B74" s="47" t="s">
        <v>134</v>
      </c>
      <c r="C74" s="47" t="s">
        <v>143</v>
      </c>
      <c r="D74" s="47" t="s">
        <v>144</v>
      </c>
      <c r="E74" s="26">
        <v>1384132</v>
      </c>
      <c r="F74" s="156">
        <v>1457144</v>
      </c>
      <c r="G74" s="2">
        <f t="shared" ref="G74:G137" si="3">SUM(F74-E74)</f>
        <v>73012</v>
      </c>
      <c r="H74" s="44">
        <f t="shared" si="2"/>
        <v>5.2699999999999997E-2</v>
      </c>
      <c r="I74" s="61" t="s">
        <v>870</v>
      </c>
      <c r="J74" s="65" t="s">
        <v>870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</row>
    <row r="75" spans="1:485" s="40" customFormat="1" x14ac:dyDescent="0.2">
      <c r="A75" s="46" t="s">
        <v>133</v>
      </c>
      <c r="B75" s="47" t="s">
        <v>134</v>
      </c>
      <c r="C75" s="47" t="s">
        <v>145</v>
      </c>
      <c r="D75" s="47" t="s">
        <v>146</v>
      </c>
      <c r="E75" s="26">
        <v>1467876</v>
      </c>
      <c r="F75" s="156">
        <v>1744480</v>
      </c>
      <c r="G75" s="2">
        <f t="shared" si="3"/>
        <v>276604</v>
      </c>
      <c r="H75" s="44">
        <f t="shared" si="2"/>
        <v>0.18840000000000001</v>
      </c>
      <c r="I75" s="61" t="s">
        <v>870</v>
      </c>
      <c r="J75" s="65" t="s">
        <v>870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</row>
    <row r="76" spans="1:485" s="40" customFormat="1" x14ac:dyDescent="0.2">
      <c r="A76" s="46" t="s">
        <v>133</v>
      </c>
      <c r="B76" s="47" t="s">
        <v>134</v>
      </c>
      <c r="C76" s="47" t="s">
        <v>147</v>
      </c>
      <c r="D76" s="47" t="s">
        <v>148</v>
      </c>
      <c r="E76" s="26">
        <v>277669</v>
      </c>
      <c r="F76" s="156">
        <v>375651</v>
      </c>
      <c r="G76" s="2">
        <f t="shared" si="3"/>
        <v>97982</v>
      </c>
      <c r="H76" s="44">
        <f t="shared" si="2"/>
        <v>0.35289999999999999</v>
      </c>
      <c r="I76" s="61" t="s">
        <v>870</v>
      </c>
      <c r="J76" s="65" t="s">
        <v>870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</row>
    <row r="77" spans="1:485" s="40" customFormat="1" x14ac:dyDescent="0.2">
      <c r="A77" s="46" t="s">
        <v>133</v>
      </c>
      <c r="B77" s="47" t="s">
        <v>134</v>
      </c>
      <c r="C77" s="47" t="s">
        <v>149</v>
      </c>
      <c r="D77" s="47" t="s">
        <v>150</v>
      </c>
      <c r="E77" s="26">
        <v>3652089</v>
      </c>
      <c r="F77" s="156">
        <v>4594825</v>
      </c>
      <c r="G77" s="2">
        <f t="shared" si="3"/>
        <v>942736</v>
      </c>
      <c r="H77" s="44">
        <f t="shared" si="2"/>
        <v>0.2581</v>
      </c>
      <c r="I77" s="61" t="s">
        <v>870</v>
      </c>
      <c r="J77" s="65" t="s">
        <v>870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</row>
    <row r="78" spans="1:485" s="40" customFormat="1" x14ac:dyDescent="0.2">
      <c r="A78" s="46" t="s">
        <v>151</v>
      </c>
      <c r="B78" s="47" t="s">
        <v>152</v>
      </c>
      <c r="C78" s="47" t="s">
        <v>153</v>
      </c>
      <c r="D78" s="47" t="s">
        <v>154</v>
      </c>
      <c r="E78" s="26">
        <v>552824</v>
      </c>
      <c r="F78" s="156">
        <v>645274</v>
      </c>
      <c r="G78" s="2">
        <f t="shared" si="3"/>
        <v>92450</v>
      </c>
      <c r="H78" s="44">
        <f t="shared" si="2"/>
        <v>0.16719999999999999</v>
      </c>
      <c r="I78" s="61" t="s">
        <v>870</v>
      </c>
      <c r="J78" s="65" t="s">
        <v>870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</row>
    <row r="79" spans="1:485" s="40" customFormat="1" x14ac:dyDescent="0.2">
      <c r="A79" s="46" t="s">
        <v>151</v>
      </c>
      <c r="B79" s="47" t="s">
        <v>152</v>
      </c>
      <c r="C79" s="47" t="s">
        <v>155</v>
      </c>
      <c r="D79" s="47" t="s">
        <v>156</v>
      </c>
      <c r="E79" s="26">
        <v>803704</v>
      </c>
      <c r="F79" s="156">
        <v>855687</v>
      </c>
      <c r="G79" s="2">
        <f t="shared" si="3"/>
        <v>51983</v>
      </c>
      <c r="H79" s="44">
        <f t="shared" si="2"/>
        <v>6.4699999999999994E-2</v>
      </c>
      <c r="I79" s="61" t="s">
        <v>870</v>
      </c>
      <c r="J79" s="65" t="s">
        <v>870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</row>
    <row r="80" spans="1:485" s="40" customFormat="1" x14ac:dyDescent="0.2">
      <c r="A80" s="46" t="s">
        <v>151</v>
      </c>
      <c r="B80" s="47" t="s">
        <v>152</v>
      </c>
      <c r="C80" s="47" t="s">
        <v>34</v>
      </c>
      <c r="D80" s="47" t="s">
        <v>157</v>
      </c>
      <c r="E80" s="26">
        <v>2150626</v>
      </c>
      <c r="F80" s="156">
        <v>2494982</v>
      </c>
      <c r="G80" s="2">
        <f t="shared" si="3"/>
        <v>344356</v>
      </c>
      <c r="H80" s="44">
        <f t="shared" si="2"/>
        <v>0.16009999999999999</v>
      </c>
      <c r="I80" s="61" t="s">
        <v>870</v>
      </c>
      <c r="J80" s="65" t="s">
        <v>870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</row>
    <row r="81" spans="1:485" s="40" customFormat="1" x14ac:dyDescent="0.2">
      <c r="A81" s="46" t="s">
        <v>151</v>
      </c>
      <c r="B81" s="47" t="s">
        <v>152</v>
      </c>
      <c r="C81" s="47" t="s">
        <v>158</v>
      </c>
      <c r="D81" s="47" t="s">
        <v>159</v>
      </c>
      <c r="E81" s="26">
        <v>799494</v>
      </c>
      <c r="F81" s="156">
        <v>918760</v>
      </c>
      <c r="G81" s="2">
        <f t="shared" si="3"/>
        <v>119266</v>
      </c>
      <c r="H81" s="44">
        <f t="shared" si="2"/>
        <v>0.1492</v>
      </c>
      <c r="I81" s="61" t="s">
        <v>870</v>
      </c>
      <c r="J81" s="65" t="s">
        <v>870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</row>
    <row r="82" spans="1:485" s="40" customFormat="1" x14ac:dyDescent="0.2">
      <c r="A82" s="46" t="s">
        <v>151</v>
      </c>
      <c r="B82" s="47" t="s">
        <v>152</v>
      </c>
      <c r="C82" s="47" t="s">
        <v>116</v>
      </c>
      <c r="D82" s="47" t="s">
        <v>160</v>
      </c>
      <c r="E82" s="26">
        <v>1058820</v>
      </c>
      <c r="F82" s="156">
        <v>1283457</v>
      </c>
      <c r="G82" s="2">
        <f t="shared" si="3"/>
        <v>224637</v>
      </c>
      <c r="H82" s="44">
        <f t="shared" si="2"/>
        <v>0.2122</v>
      </c>
      <c r="I82" s="61" t="s">
        <v>870</v>
      </c>
      <c r="J82" s="65" t="s">
        <v>870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</row>
    <row r="83" spans="1:485" s="40" customFormat="1" x14ac:dyDescent="0.2">
      <c r="A83" s="46" t="s">
        <v>151</v>
      </c>
      <c r="B83" s="47" t="s">
        <v>152</v>
      </c>
      <c r="C83" s="47" t="s">
        <v>161</v>
      </c>
      <c r="D83" s="47" t="s">
        <v>162</v>
      </c>
      <c r="E83" s="26">
        <v>2660734</v>
      </c>
      <c r="F83" s="156">
        <v>2986531</v>
      </c>
      <c r="G83" s="2">
        <f t="shared" si="3"/>
        <v>325797</v>
      </c>
      <c r="H83" s="44">
        <f t="shared" si="2"/>
        <v>0.12239999999999999</v>
      </c>
      <c r="I83" s="61" t="s">
        <v>870</v>
      </c>
      <c r="J83" s="65" t="s">
        <v>870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</row>
    <row r="84" spans="1:485" s="40" customFormat="1" x14ac:dyDescent="0.2">
      <c r="A84" s="46" t="s">
        <v>151</v>
      </c>
      <c r="B84" s="47" t="s">
        <v>152</v>
      </c>
      <c r="C84" s="47" t="s">
        <v>163</v>
      </c>
      <c r="D84" s="47" t="s">
        <v>164</v>
      </c>
      <c r="E84" s="26">
        <v>2126024</v>
      </c>
      <c r="F84" s="156">
        <v>2433168</v>
      </c>
      <c r="G84" s="2">
        <f t="shared" si="3"/>
        <v>307144</v>
      </c>
      <c r="H84" s="44">
        <f t="shared" si="2"/>
        <v>0.14449999999999999</v>
      </c>
      <c r="I84" s="61" t="s">
        <v>870</v>
      </c>
      <c r="J84" s="65" t="s">
        <v>870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</row>
    <row r="85" spans="1:485" s="40" customFormat="1" x14ac:dyDescent="0.2">
      <c r="A85" s="46" t="s">
        <v>151</v>
      </c>
      <c r="B85" s="47" t="s">
        <v>152</v>
      </c>
      <c r="C85" s="47" t="s">
        <v>165</v>
      </c>
      <c r="D85" s="47" t="s">
        <v>166</v>
      </c>
      <c r="E85" s="26">
        <v>1491533</v>
      </c>
      <c r="F85" s="156">
        <v>1614729</v>
      </c>
      <c r="G85" s="2">
        <f t="shared" si="3"/>
        <v>123196</v>
      </c>
      <c r="H85" s="44">
        <f t="shared" si="2"/>
        <v>8.2600000000000007E-2</v>
      </c>
      <c r="I85" s="61" t="s">
        <v>870</v>
      </c>
      <c r="J85" s="65" t="s">
        <v>870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</row>
    <row r="86" spans="1:485" s="40" customFormat="1" x14ac:dyDescent="0.2">
      <c r="A86" s="46" t="s">
        <v>151</v>
      </c>
      <c r="B86" s="47" t="s">
        <v>152</v>
      </c>
      <c r="C86" s="47" t="s">
        <v>59</v>
      </c>
      <c r="D86" s="47" t="s">
        <v>167</v>
      </c>
      <c r="E86" s="26">
        <v>2082130</v>
      </c>
      <c r="F86" s="156">
        <v>2607827</v>
      </c>
      <c r="G86" s="2">
        <f t="shared" si="3"/>
        <v>525697</v>
      </c>
      <c r="H86" s="44">
        <f t="shared" si="2"/>
        <v>0.2525</v>
      </c>
      <c r="I86" s="61" t="s">
        <v>870</v>
      </c>
      <c r="J86" s="65" t="s">
        <v>870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</row>
    <row r="87" spans="1:485" s="40" customFormat="1" x14ac:dyDescent="0.2">
      <c r="A87" s="46" t="s">
        <v>151</v>
      </c>
      <c r="B87" s="47" t="s">
        <v>152</v>
      </c>
      <c r="C87" s="47" t="s">
        <v>168</v>
      </c>
      <c r="D87" s="47" t="s">
        <v>169</v>
      </c>
      <c r="E87" s="26">
        <v>2019587</v>
      </c>
      <c r="F87" s="156">
        <v>2317744</v>
      </c>
      <c r="G87" s="2">
        <f t="shared" si="3"/>
        <v>298157</v>
      </c>
      <c r="H87" s="44">
        <f t="shared" si="2"/>
        <v>0.14760000000000001</v>
      </c>
      <c r="I87" s="61" t="s">
        <v>870</v>
      </c>
      <c r="J87" s="65" t="s">
        <v>870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</row>
    <row r="88" spans="1:485" s="40" customFormat="1" x14ac:dyDescent="0.2">
      <c r="A88" s="46" t="s">
        <v>151</v>
      </c>
      <c r="B88" s="47" t="s">
        <v>152</v>
      </c>
      <c r="C88" s="47" t="s">
        <v>170</v>
      </c>
      <c r="D88" s="47" t="s">
        <v>171</v>
      </c>
      <c r="E88" s="26">
        <v>13042854</v>
      </c>
      <c r="F88" s="156">
        <v>15260023</v>
      </c>
      <c r="G88" s="2">
        <f t="shared" si="3"/>
        <v>2217169</v>
      </c>
      <c r="H88" s="44">
        <f t="shared" si="2"/>
        <v>0.17</v>
      </c>
      <c r="I88" s="61" t="s">
        <v>870</v>
      </c>
      <c r="J88" s="65" t="s">
        <v>870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</row>
    <row r="89" spans="1:485" s="40" customFormat="1" x14ac:dyDescent="0.2">
      <c r="A89" s="48" t="s">
        <v>151</v>
      </c>
      <c r="B89" s="49" t="s">
        <v>152</v>
      </c>
      <c r="C89" s="49" t="s">
        <v>172</v>
      </c>
      <c r="D89" s="49" t="s">
        <v>173</v>
      </c>
      <c r="E89" s="26">
        <v>486328</v>
      </c>
      <c r="F89" s="156">
        <v>583795</v>
      </c>
      <c r="G89" s="2">
        <f t="shared" si="3"/>
        <v>97467</v>
      </c>
      <c r="H89" s="44">
        <f t="shared" si="2"/>
        <v>0.20039999999999999</v>
      </c>
      <c r="I89" s="61" t="s">
        <v>870</v>
      </c>
      <c r="J89" s="65" t="s">
        <v>870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</row>
    <row r="90" spans="1:485" s="40" customFormat="1" x14ac:dyDescent="0.2">
      <c r="A90" s="46" t="s">
        <v>174</v>
      </c>
      <c r="B90" s="47" t="s">
        <v>175</v>
      </c>
      <c r="C90" s="47" t="s">
        <v>34</v>
      </c>
      <c r="D90" s="47" t="s">
        <v>177</v>
      </c>
      <c r="E90" s="26">
        <v>850056</v>
      </c>
      <c r="F90" s="156">
        <v>879468</v>
      </c>
      <c r="G90" s="2">
        <f t="shared" si="3"/>
        <v>29412</v>
      </c>
      <c r="H90" s="44">
        <f t="shared" si="2"/>
        <v>3.4599999999999999E-2</v>
      </c>
      <c r="I90" s="61" t="s">
        <v>870</v>
      </c>
      <c r="J90" s="65" t="s">
        <v>870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</row>
    <row r="91" spans="1:485" s="40" customFormat="1" x14ac:dyDescent="0.2">
      <c r="A91" s="46" t="s">
        <v>174</v>
      </c>
      <c r="B91" s="47" t="s">
        <v>175</v>
      </c>
      <c r="C91" s="47" t="s">
        <v>26</v>
      </c>
      <c r="D91" s="47" t="s">
        <v>178</v>
      </c>
      <c r="E91" s="26">
        <v>1513119</v>
      </c>
      <c r="F91" s="156">
        <v>1709723</v>
      </c>
      <c r="G91" s="2">
        <f t="shared" si="3"/>
        <v>196604</v>
      </c>
      <c r="H91" s="44">
        <f t="shared" si="2"/>
        <v>0.12989999999999999</v>
      </c>
      <c r="I91" s="61" t="s">
        <v>870</v>
      </c>
      <c r="J91" s="65" t="s">
        <v>870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</row>
    <row r="92" spans="1:485" s="40" customFormat="1" x14ac:dyDescent="0.2">
      <c r="A92" s="46" t="s">
        <v>174</v>
      </c>
      <c r="B92" s="47" t="s">
        <v>175</v>
      </c>
      <c r="C92" s="47" t="s">
        <v>57</v>
      </c>
      <c r="D92" s="47" t="s">
        <v>179</v>
      </c>
      <c r="E92" s="26">
        <v>1299361</v>
      </c>
      <c r="F92" s="156">
        <v>1534304</v>
      </c>
      <c r="G92" s="2">
        <f t="shared" si="3"/>
        <v>234943</v>
      </c>
      <c r="H92" s="44">
        <f t="shared" si="2"/>
        <v>0.18079999999999999</v>
      </c>
      <c r="I92" s="61" t="s">
        <v>870</v>
      </c>
      <c r="J92" s="65" t="s">
        <v>870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</row>
    <row r="93" spans="1:485" s="40" customFormat="1" x14ac:dyDescent="0.2">
      <c r="A93" s="46" t="s">
        <v>174</v>
      </c>
      <c r="B93" s="47" t="s">
        <v>175</v>
      </c>
      <c r="C93" s="47" t="s">
        <v>16</v>
      </c>
      <c r="D93" s="47" t="s">
        <v>180</v>
      </c>
      <c r="E93" s="26">
        <v>1577273</v>
      </c>
      <c r="F93" s="156">
        <v>1783586</v>
      </c>
      <c r="G93" s="2">
        <f t="shared" si="3"/>
        <v>206313</v>
      </c>
      <c r="H93" s="44">
        <f t="shared" si="2"/>
        <v>0.1308</v>
      </c>
      <c r="I93" s="61" t="s">
        <v>870</v>
      </c>
      <c r="J93" s="65" t="s">
        <v>870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</row>
    <row r="94" spans="1:485" s="40" customFormat="1" x14ac:dyDescent="0.2">
      <c r="A94" s="46" t="s">
        <v>174</v>
      </c>
      <c r="B94" s="47" t="s">
        <v>175</v>
      </c>
      <c r="C94" s="47" t="s">
        <v>181</v>
      </c>
      <c r="D94" s="47" t="s">
        <v>881</v>
      </c>
      <c r="E94" s="26">
        <v>4701272</v>
      </c>
      <c r="F94" s="156">
        <v>5304582</v>
      </c>
      <c r="G94" s="2">
        <f t="shared" si="3"/>
        <v>603310</v>
      </c>
      <c r="H94" s="44">
        <f t="shared" si="2"/>
        <v>0.1283</v>
      </c>
      <c r="I94" s="61" t="s">
        <v>870</v>
      </c>
      <c r="J94" s="65" t="s">
        <v>870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</row>
    <row r="95" spans="1:485" s="40" customFormat="1" x14ac:dyDescent="0.2">
      <c r="A95" s="46" t="s">
        <v>182</v>
      </c>
      <c r="B95" s="47" t="s">
        <v>183</v>
      </c>
      <c r="C95" s="47" t="s">
        <v>57</v>
      </c>
      <c r="D95" s="47" t="s">
        <v>184</v>
      </c>
      <c r="E95" s="26">
        <v>209433</v>
      </c>
      <c r="F95" s="156">
        <v>226885</v>
      </c>
      <c r="G95" s="2">
        <f t="shared" si="3"/>
        <v>17452</v>
      </c>
      <c r="H95" s="44">
        <f t="shared" si="2"/>
        <v>8.3299999999999999E-2</v>
      </c>
      <c r="I95" s="61">
        <v>1</v>
      </c>
      <c r="J95" s="65" t="s">
        <v>870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</row>
    <row r="96" spans="1:485" s="40" customFormat="1" x14ac:dyDescent="0.2">
      <c r="A96" s="46" t="s">
        <v>182</v>
      </c>
      <c r="B96" s="47" t="s">
        <v>183</v>
      </c>
      <c r="C96" s="47" t="s">
        <v>185</v>
      </c>
      <c r="D96" s="47" t="s">
        <v>186</v>
      </c>
      <c r="E96" s="26">
        <v>485805</v>
      </c>
      <c r="F96" s="156">
        <v>562340</v>
      </c>
      <c r="G96" s="2">
        <f t="shared" si="3"/>
        <v>76535</v>
      </c>
      <c r="H96" s="44">
        <f t="shared" si="2"/>
        <v>0.1575</v>
      </c>
      <c r="I96" s="61" t="s">
        <v>870</v>
      </c>
      <c r="J96" s="65" t="s">
        <v>870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</row>
    <row r="97" spans="1:485" s="40" customFormat="1" x14ac:dyDescent="0.2">
      <c r="A97" s="46" t="s">
        <v>182</v>
      </c>
      <c r="B97" s="47" t="s">
        <v>183</v>
      </c>
      <c r="C97" s="47" t="s">
        <v>18</v>
      </c>
      <c r="D97" s="47" t="s">
        <v>187</v>
      </c>
      <c r="E97" s="26">
        <v>59964</v>
      </c>
      <c r="F97" s="156">
        <v>101428</v>
      </c>
      <c r="G97" s="2">
        <f t="shared" si="3"/>
        <v>41464</v>
      </c>
      <c r="H97" s="44">
        <f t="shared" si="2"/>
        <v>0.6915</v>
      </c>
      <c r="I97" s="61" t="s">
        <v>870</v>
      </c>
      <c r="J97" s="65" t="s">
        <v>870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</row>
    <row r="98" spans="1:485" s="40" customFormat="1" x14ac:dyDescent="0.2">
      <c r="A98" s="46" t="s">
        <v>188</v>
      </c>
      <c r="B98" s="47" t="s">
        <v>189</v>
      </c>
      <c r="C98" s="47" t="s">
        <v>190</v>
      </c>
      <c r="D98" s="47" t="s">
        <v>191</v>
      </c>
      <c r="E98" s="26">
        <v>1164108</v>
      </c>
      <c r="F98" s="156">
        <v>1391626</v>
      </c>
      <c r="G98" s="2">
        <f t="shared" si="3"/>
        <v>227518</v>
      </c>
      <c r="H98" s="44">
        <f t="shared" si="2"/>
        <v>0.19539999999999999</v>
      </c>
      <c r="I98" s="61" t="s">
        <v>870</v>
      </c>
      <c r="J98" s="65" t="s">
        <v>870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</row>
    <row r="99" spans="1:485" s="40" customFormat="1" x14ac:dyDescent="0.2">
      <c r="A99" s="46" t="s">
        <v>188</v>
      </c>
      <c r="B99" s="47" t="s">
        <v>189</v>
      </c>
      <c r="C99" s="47" t="s">
        <v>57</v>
      </c>
      <c r="D99" s="47" t="s">
        <v>192</v>
      </c>
      <c r="E99" s="26">
        <v>61213989</v>
      </c>
      <c r="F99" s="156">
        <v>76519183</v>
      </c>
      <c r="G99" s="2">
        <f t="shared" si="3"/>
        <v>15305194</v>
      </c>
      <c r="H99" s="44">
        <f t="shared" si="2"/>
        <v>0.25</v>
      </c>
      <c r="I99" s="61" t="s">
        <v>870</v>
      </c>
      <c r="J99" s="65" t="s">
        <v>870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</row>
    <row r="100" spans="1:485" s="40" customFormat="1" x14ac:dyDescent="0.2">
      <c r="A100" s="46" t="s">
        <v>188</v>
      </c>
      <c r="B100" s="47" t="s">
        <v>189</v>
      </c>
      <c r="C100" s="47" t="s">
        <v>193</v>
      </c>
      <c r="D100" s="47" t="s">
        <v>194</v>
      </c>
      <c r="E100" s="26">
        <v>35237432</v>
      </c>
      <c r="F100" s="156">
        <v>45645549</v>
      </c>
      <c r="G100" s="2">
        <f t="shared" si="3"/>
        <v>10408117</v>
      </c>
      <c r="H100" s="44">
        <f t="shared" si="2"/>
        <v>0.2954</v>
      </c>
      <c r="I100" s="61" t="s">
        <v>870</v>
      </c>
      <c r="J100" s="65" t="s">
        <v>870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</row>
    <row r="101" spans="1:485" s="40" customFormat="1" x14ac:dyDescent="0.2">
      <c r="A101" s="46" t="s">
        <v>188</v>
      </c>
      <c r="B101" s="47" t="s">
        <v>189</v>
      </c>
      <c r="C101" s="47" t="s">
        <v>84</v>
      </c>
      <c r="D101" s="47" t="s">
        <v>195</v>
      </c>
      <c r="E101" s="26">
        <v>9077737</v>
      </c>
      <c r="F101" s="156">
        <v>10714605</v>
      </c>
      <c r="G101" s="2">
        <f t="shared" si="3"/>
        <v>1636868</v>
      </c>
      <c r="H101" s="44">
        <f t="shared" si="2"/>
        <v>0.18029999999999999</v>
      </c>
      <c r="I101" s="61" t="s">
        <v>870</v>
      </c>
      <c r="J101" s="65" t="s">
        <v>870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</row>
    <row r="102" spans="1:485" s="40" customFormat="1" x14ac:dyDescent="0.2">
      <c r="A102" s="46" t="s">
        <v>188</v>
      </c>
      <c r="B102" s="47" t="s">
        <v>189</v>
      </c>
      <c r="C102" s="47" t="s">
        <v>127</v>
      </c>
      <c r="D102" s="47" t="s">
        <v>196</v>
      </c>
      <c r="E102" s="26">
        <v>3697750</v>
      </c>
      <c r="F102" s="156">
        <v>4225604</v>
      </c>
      <c r="G102" s="2">
        <f t="shared" si="3"/>
        <v>527854</v>
      </c>
      <c r="H102" s="44">
        <f t="shared" si="2"/>
        <v>0.14280000000000001</v>
      </c>
      <c r="I102" s="61" t="s">
        <v>870</v>
      </c>
      <c r="J102" s="65" t="s">
        <v>870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</row>
    <row r="103" spans="1:485" s="40" customFormat="1" x14ac:dyDescent="0.2">
      <c r="A103" s="46" t="s">
        <v>188</v>
      </c>
      <c r="B103" s="47" t="s">
        <v>189</v>
      </c>
      <c r="C103" s="47" t="s">
        <v>197</v>
      </c>
      <c r="D103" s="47" t="s">
        <v>198</v>
      </c>
      <c r="E103" s="26">
        <v>4556865</v>
      </c>
      <c r="F103" s="156">
        <v>5491408</v>
      </c>
      <c r="G103" s="2">
        <f t="shared" si="3"/>
        <v>934543</v>
      </c>
      <c r="H103" s="44">
        <f t="shared" si="2"/>
        <v>0.2051</v>
      </c>
      <c r="I103" s="61" t="s">
        <v>870</v>
      </c>
      <c r="J103" s="65" t="s">
        <v>870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</row>
    <row r="104" spans="1:485" s="40" customFormat="1" x14ac:dyDescent="0.2">
      <c r="A104" s="46" t="s">
        <v>199</v>
      </c>
      <c r="B104" s="47" t="s">
        <v>200</v>
      </c>
      <c r="C104" s="47" t="s">
        <v>201</v>
      </c>
      <c r="D104" s="47" t="s">
        <v>202</v>
      </c>
      <c r="E104" s="26">
        <v>1173831</v>
      </c>
      <c r="F104" s="156">
        <v>1278336</v>
      </c>
      <c r="G104" s="2">
        <f t="shared" si="3"/>
        <v>104505</v>
      </c>
      <c r="H104" s="44">
        <f t="shared" si="2"/>
        <v>8.8999999999999996E-2</v>
      </c>
      <c r="I104" s="61" t="s">
        <v>870</v>
      </c>
      <c r="J104" s="65" t="s">
        <v>870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</row>
    <row r="105" spans="1:485" s="40" customFormat="1" x14ac:dyDescent="0.2">
      <c r="A105" s="46" t="s">
        <v>199</v>
      </c>
      <c r="B105" s="47" t="s">
        <v>200</v>
      </c>
      <c r="C105" s="47" t="s">
        <v>26</v>
      </c>
      <c r="D105" s="47" t="s">
        <v>203</v>
      </c>
      <c r="E105" s="26">
        <v>695924</v>
      </c>
      <c r="F105" s="156">
        <v>900812</v>
      </c>
      <c r="G105" s="2">
        <f t="shared" si="3"/>
        <v>204888</v>
      </c>
      <c r="H105" s="44">
        <f t="shared" si="2"/>
        <v>0.2944</v>
      </c>
      <c r="I105" s="61">
        <v>1</v>
      </c>
      <c r="J105" s="65" t="s">
        <v>870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</row>
    <row r="106" spans="1:485" s="40" customFormat="1" x14ac:dyDescent="0.2">
      <c r="A106" s="46" t="s">
        <v>199</v>
      </c>
      <c r="B106" s="47" t="s">
        <v>200</v>
      </c>
      <c r="C106" s="47" t="s">
        <v>57</v>
      </c>
      <c r="D106" s="47" t="s">
        <v>204</v>
      </c>
      <c r="E106" s="26">
        <v>563451</v>
      </c>
      <c r="F106" s="156">
        <v>680528</v>
      </c>
      <c r="G106" s="2">
        <f t="shared" si="3"/>
        <v>117077</v>
      </c>
      <c r="H106" s="44">
        <f t="shared" si="2"/>
        <v>0.20780000000000001</v>
      </c>
      <c r="I106" s="61" t="s">
        <v>870</v>
      </c>
      <c r="J106" s="65" t="s">
        <v>870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</row>
    <row r="107" spans="1:485" s="40" customFormat="1" x14ac:dyDescent="0.2">
      <c r="A107" s="46" t="s">
        <v>205</v>
      </c>
      <c r="B107" s="47" t="s">
        <v>206</v>
      </c>
      <c r="C107" s="47" t="s">
        <v>207</v>
      </c>
      <c r="D107" s="47" t="s">
        <v>208</v>
      </c>
      <c r="E107" s="26">
        <v>1129754</v>
      </c>
      <c r="F107" s="156">
        <v>1398840</v>
      </c>
      <c r="G107" s="2">
        <f t="shared" si="3"/>
        <v>269086</v>
      </c>
      <c r="H107" s="44">
        <f t="shared" si="2"/>
        <v>0.2382</v>
      </c>
      <c r="I107" s="61" t="s">
        <v>870</v>
      </c>
      <c r="J107" s="65" t="s">
        <v>870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</row>
    <row r="108" spans="1:485" s="40" customFormat="1" x14ac:dyDescent="0.2">
      <c r="A108" s="46" t="s">
        <v>205</v>
      </c>
      <c r="B108" s="47" t="s">
        <v>206</v>
      </c>
      <c r="C108" s="47" t="s">
        <v>209</v>
      </c>
      <c r="D108" s="47" t="s">
        <v>210</v>
      </c>
      <c r="E108" s="26">
        <v>2088637</v>
      </c>
      <c r="F108" s="156">
        <v>2419829</v>
      </c>
      <c r="G108" s="2">
        <f t="shared" si="3"/>
        <v>331192</v>
      </c>
      <c r="H108" s="44">
        <f t="shared" si="2"/>
        <v>0.15859999999999999</v>
      </c>
      <c r="I108" s="61" t="s">
        <v>870</v>
      </c>
      <c r="J108" s="65" t="s">
        <v>870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</row>
    <row r="109" spans="1:485" s="40" customFormat="1" x14ac:dyDescent="0.2">
      <c r="A109" s="46" t="s">
        <v>205</v>
      </c>
      <c r="B109" s="47" t="s">
        <v>206</v>
      </c>
      <c r="C109" s="47" t="s">
        <v>26</v>
      </c>
      <c r="D109" s="47" t="s">
        <v>211</v>
      </c>
      <c r="E109" s="26">
        <v>4035853</v>
      </c>
      <c r="F109" s="156">
        <v>5309323</v>
      </c>
      <c r="G109" s="2">
        <f t="shared" si="3"/>
        <v>1273470</v>
      </c>
      <c r="H109" s="44">
        <f t="shared" si="2"/>
        <v>0.3155</v>
      </c>
      <c r="I109" s="61" t="s">
        <v>870</v>
      </c>
      <c r="J109" s="65" t="s">
        <v>870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</row>
    <row r="110" spans="1:485" s="40" customFormat="1" x14ac:dyDescent="0.2">
      <c r="A110" s="46" t="s">
        <v>205</v>
      </c>
      <c r="B110" s="47" t="s">
        <v>206</v>
      </c>
      <c r="C110" s="47" t="s">
        <v>57</v>
      </c>
      <c r="D110" s="47" t="s">
        <v>212</v>
      </c>
      <c r="E110" s="26">
        <v>793458</v>
      </c>
      <c r="F110" s="156">
        <v>904023</v>
      </c>
      <c r="G110" s="2">
        <f t="shared" si="3"/>
        <v>110565</v>
      </c>
      <c r="H110" s="44">
        <f t="shared" si="2"/>
        <v>0.13930000000000001</v>
      </c>
      <c r="I110" s="61" t="s">
        <v>870</v>
      </c>
      <c r="J110" s="65" t="s">
        <v>870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</row>
    <row r="111" spans="1:485" s="40" customFormat="1" x14ac:dyDescent="0.2">
      <c r="A111" s="46" t="s">
        <v>205</v>
      </c>
      <c r="B111" s="47" t="s">
        <v>206</v>
      </c>
      <c r="C111" s="47" t="s">
        <v>79</v>
      </c>
      <c r="D111" s="47" t="s">
        <v>213</v>
      </c>
      <c r="E111" s="26">
        <v>1402922</v>
      </c>
      <c r="F111" s="156">
        <v>1490045</v>
      </c>
      <c r="G111" s="2">
        <f t="shared" si="3"/>
        <v>87123</v>
      </c>
      <c r="H111" s="44">
        <f t="shared" si="2"/>
        <v>6.2100000000000002E-2</v>
      </c>
      <c r="I111" s="61" t="s">
        <v>870</v>
      </c>
      <c r="J111" s="65" t="s">
        <v>870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</row>
    <row r="112" spans="1:485" s="40" customFormat="1" x14ac:dyDescent="0.2">
      <c r="A112" s="46" t="s">
        <v>205</v>
      </c>
      <c r="B112" s="47" t="s">
        <v>206</v>
      </c>
      <c r="C112" s="47" t="s">
        <v>16</v>
      </c>
      <c r="D112" s="47" t="s">
        <v>214</v>
      </c>
      <c r="E112" s="26">
        <v>743424</v>
      </c>
      <c r="F112" s="156">
        <v>1143414</v>
      </c>
      <c r="G112" s="2">
        <f t="shared" si="3"/>
        <v>399990</v>
      </c>
      <c r="H112" s="44">
        <f t="shared" si="2"/>
        <v>0.53800000000000003</v>
      </c>
      <c r="I112" s="61" t="s">
        <v>870</v>
      </c>
      <c r="J112" s="65" t="s">
        <v>870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</row>
    <row r="113" spans="1:485" s="40" customFormat="1" x14ac:dyDescent="0.2">
      <c r="A113" s="46" t="s">
        <v>205</v>
      </c>
      <c r="B113" s="47" t="s">
        <v>206</v>
      </c>
      <c r="C113" s="47" t="s">
        <v>215</v>
      </c>
      <c r="D113" s="47" t="s">
        <v>216</v>
      </c>
      <c r="E113" s="26">
        <v>49768863</v>
      </c>
      <c r="F113" s="156">
        <v>58110770</v>
      </c>
      <c r="G113" s="2">
        <f t="shared" si="3"/>
        <v>8341907</v>
      </c>
      <c r="H113" s="44">
        <f t="shared" si="2"/>
        <v>0.1676</v>
      </c>
      <c r="I113" s="61" t="s">
        <v>870</v>
      </c>
      <c r="J113" s="65" t="s">
        <v>870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</row>
    <row r="114" spans="1:485" s="40" customFormat="1" x14ac:dyDescent="0.2">
      <c r="A114" s="46" t="s">
        <v>205</v>
      </c>
      <c r="B114" s="47" t="s">
        <v>206</v>
      </c>
      <c r="C114" s="47" t="s">
        <v>67</v>
      </c>
      <c r="D114" s="47" t="s">
        <v>217</v>
      </c>
      <c r="E114" s="26">
        <v>1446834</v>
      </c>
      <c r="F114" s="156">
        <v>1548592</v>
      </c>
      <c r="G114" s="2">
        <f t="shared" si="3"/>
        <v>101758</v>
      </c>
      <c r="H114" s="44">
        <f t="shared" si="2"/>
        <v>7.0300000000000001E-2</v>
      </c>
      <c r="I114" s="61" t="s">
        <v>870</v>
      </c>
      <c r="J114" s="65" t="s">
        <v>870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</row>
    <row r="115" spans="1:485" s="40" customFormat="1" x14ac:dyDescent="0.2">
      <c r="A115" s="46" t="s">
        <v>205</v>
      </c>
      <c r="B115" s="47" t="s">
        <v>206</v>
      </c>
      <c r="C115" s="47" t="s">
        <v>168</v>
      </c>
      <c r="D115" s="47" t="s">
        <v>218</v>
      </c>
      <c r="E115" s="26">
        <v>6697676</v>
      </c>
      <c r="F115" s="156">
        <v>8141293</v>
      </c>
      <c r="G115" s="2">
        <f t="shared" si="3"/>
        <v>1443617</v>
      </c>
      <c r="H115" s="44">
        <f t="shared" si="2"/>
        <v>0.2155</v>
      </c>
      <c r="I115" s="61" t="s">
        <v>870</v>
      </c>
      <c r="J115" s="65" t="s">
        <v>870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</row>
    <row r="116" spans="1:485" s="40" customFormat="1" x14ac:dyDescent="0.2">
      <c r="A116" s="46" t="s">
        <v>205</v>
      </c>
      <c r="B116" s="47" t="s">
        <v>206</v>
      </c>
      <c r="C116" s="47" t="s">
        <v>219</v>
      </c>
      <c r="D116" s="47" t="s">
        <v>220</v>
      </c>
      <c r="E116" s="26">
        <v>900225</v>
      </c>
      <c r="F116" s="156">
        <v>1079217</v>
      </c>
      <c r="G116" s="2">
        <f t="shared" si="3"/>
        <v>178992</v>
      </c>
      <c r="H116" s="44">
        <f t="shared" si="2"/>
        <v>0.1988</v>
      </c>
      <c r="I116" s="61" t="s">
        <v>870</v>
      </c>
      <c r="J116" s="65" t="s">
        <v>870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</row>
    <row r="117" spans="1:485" s="40" customFormat="1" x14ac:dyDescent="0.2">
      <c r="A117" s="46" t="s">
        <v>221</v>
      </c>
      <c r="B117" s="47" t="s">
        <v>222</v>
      </c>
      <c r="C117" s="47" t="s">
        <v>26</v>
      </c>
      <c r="D117" s="47" t="s">
        <v>223</v>
      </c>
      <c r="E117" s="26">
        <v>2060954</v>
      </c>
      <c r="F117" s="156">
        <v>2241678</v>
      </c>
      <c r="G117" s="2">
        <f t="shared" si="3"/>
        <v>180724</v>
      </c>
      <c r="H117" s="44">
        <f t="shared" si="2"/>
        <v>8.77E-2</v>
      </c>
      <c r="I117" s="61" t="s">
        <v>870</v>
      </c>
      <c r="J117" s="65" t="s">
        <v>870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</row>
    <row r="118" spans="1:485" s="40" customFormat="1" x14ac:dyDescent="0.2">
      <c r="A118" s="46" t="s">
        <v>221</v>
      </c>
      <c r="B118" s="47" t="s">
        <v>222</v>
      </c>
      <c r="C118" s="47" t="s">
        <v>224</v>
      </c>
      <c r="D118" s="47" t="s">
        <v>225</v>
      </c>
      <c r="E118" s="26">
        <v>668924</v>
      </c>
      <c r="F118" s="156">
        <v>795034</v>
      </c>
      <c r="G118" s="2">
        <f t="shared" si="3"/>
        <v>126110</v>
      </c>
      <c r="H118" s="44">
        <f t="shared" si="2"/>
        <v>0.1885</v>
      </c>
      <c r="I118" s="61" t="s">
        <v>870</v>
      </c>
      <c r="J118" s="65" t="s">
        <v>870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</row>
    <row r="119" spans="1:485" s="40" customFormat="1" x14ac:dyDescent="0.2">
      <c r="A119" s="46" t="s">
        <v>221</v>
      </c>
      <c r="B119" s="47" t="s">
        <v>222</v>
      </c>
      <c r="C119" s="47" t="s">
        <v>226</v>
      </c>
      <c r="D119" s="47" t="s">
        <v>227</v>
      </c>
      <c r="E119" s="26">
        <v>694347</v>
      </c>
      <c r="F119" s="156">
        <v>819190</v>
      </c>
      <c r="G119" s="2">
        <f t="shared" si="3"/>
        <v>124843</v>
      </c>
      <c r="H119" s="44">
        <f t="shared" si="2"/>
        <v>0.17979999999999999</v>
      </c>
      <c r="I119" s="61" t="s">
        <v>870</v>
      </c>
      <c r="J119" s="65" t="s">
        <v>870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</row>
    <row r="120" spans="1:485" s="40" customFormat="1" x14ac:dyDescent="0.2">
      <c r="A120" s="46" t="s">
        <v>228</v>
      </c>
      <c r="B120" s="47" t="s">
        <v>229</v>
      </c>
      <c r="C120" s="47" t="s">
        <v>230</v>
      </c>
      <c r="D120" s="47" t="s">
        <v>231</v>
      </c>
      <c r="E120" s="26">
        <v>8257</v>
      </c>
      <c r="F120" s="156">
        <v>22291</v>
      </c>
      <c r="G120" s="2">
        <f t="shared" si="3"/>
        <v>14034</v>
      </c>
      <c r="H120" s="44">
        <f t="shared" si="2"/>
        <v>1.6996</v>
      </c>
      <c r="I120" s="61">
        <v>1</v>
      </c>
      <c r="J120" s="65" t="s">
        <v>870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</row>
    <row r="121" spans="1:485" s="40" customFormat="1" x14ac:dyDescent="0.2">
      <c r="A121" s="46" t="s">
        <v>228</v>
      </c>
      <c r="B121" s="47" t="s">
        <v>229</v>
      </c>
      <c r="C121" s="47" t="s">
        <v>59</v>
      </c>
      <c r="D121" s="47" t="s">
        <v>232</v>
      </c>
      <c r="E121" s="26">
        <v>586494</v>
      </c>
      <c r="F121" s="156">
        <v>866993</v>
      </c>
      <c r="G121" s="2">
        <f t="shared" si="3"/>
        <v>280499</v>
      </c>
      <c r="H121" s="44">
        <f t="shared" si="2"/>
        <v>0.4783</v>
      </c>
      <c r="I121" s="61" t="s">
        <v>870</v>
      </c>
      <c r="J121" s="65" t="s">
        <v>870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</row>
    <row r="122" spans="1:485" s="40" customFormat="1" x14ac:dyDescent="0.2">
      <c r="A122" s="46" t="s">
        <v>228</v>
      </c>
      <c r="B122" s="47" t="s">
        <v>229</v>
      </c>
      <c r="C122" s="47" t="s">
        <v>233</v>
      </c>
      <c r="D122" s="47" t="s">
        <v>234</v>
      </c>
      <c r="E122" s="26">
        <v>1441969</v>
      </c>
      <c r="F122" s="156">
        <v>1680772</v>
      </c>
      <c r="G122" s="2">
        <f t="shared" si="3"/>
        <v>238803</v>
      </c>
      <c r="H122" s="44">
        <f t="shared" si="2"/>
        <v>0.1656</v>
      </c>
      <c r="I122" s="61" t="s">
        <v>870</v>
      </c>
      <c r="J122" s="65" t="s">
        <v>870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</row>
    <row r="123" spans="1:485" s="40" customFormat="1" x14ac:dyDescent="0.2">
      <c r="A123" s="46" t="s">
        <v>228</v>
      </c>
      <c r="B123" s="47" t="s">
        <v>229</v>
      </c>
      <c r="C123" s="47" t="s">
        <v>95</v>
      </c>
      <c r="D123" s="47" t="s">
        <v>235</v>
      </c>
      <c r="E123" s="26">
        <v>714106</v>
      </c>
      <c r="F123" s="156">
        <v>793356</v>
      </c>
      <c r="G123" s="2">
        <f t="shared" si="3"/>
        <v>79250</v>
      </c>
      <c r="H123" s="44">
        <f t="shared" si="2"/>
        <v>0.111</v>
      </c>
      <c r="I123" s="61" t="s">
        <v>870</v>
      </c>
      <c r="J123" s="65" t="s">
        <v>870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</row>
    <row r="124" spans="1:485" s="40" customFormat="1" x14ac:dyDescent="0.2">
      <c r="A124" s="46" t="s">
        <v>228</v>
      </c>
      <c r="B124" s="47" t="s">
        <v>229</v>
      </c>
      <c r="C124" s="47" t="s">
        <v>236</v>
      </c>
      <c r="D124" s="47" t="s">
        <v>237</v>
      </c>
      <c r="E124" s="26">
        <v>5214931</v>
      </c>
      <c r="F124" s="156">
        <v>6116301</v>
      </c>
      <c r="G124" s="2">
        <f t="shared" si="3"/>
        <v>901370</v>
      </c>
      <c r="H124" s="44">
        <f t="shared" si="2"/>
        <v>0.17280000000000001</v>
      </c>
      <c r="I124" s="61" t="s">
        <v>870</v>
      </c>
      <c r="J124" s="65" t="s">
        <v>870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</row>
    <row r="125" spans="1:485" s="40" customFormat="1" x14ac:dyDescent="0.2">
      <c r="A125" s="46" t="s">
        <v>238</v>
      </c>
      <c r="B125" s="47" t="s">
        <v>239</v>
      </c>
      <c r="C125" s="47" t="s">
        <v>240</v>
      </c>
      <c r="D125" s="47" t="s">
        <v>241</v>
      </c>
      <c r="E125" s="26">
        <v>3215803</v>
      </c>
      <c r="F125" s="156">
        <v>3840783</v>
      </c>
      <c r="G125" s="2">
        <f t="shared" si="3"/>
        <v>624980</v>
      </c>
      <c r="H125" s="44">
        <f t="shared" si="2"/>
        <v>0.1943</v>
      </c>
      <c r="I125" s="61" t="s">
        <v>870</v>
      </c>
      <c r="J125" s="65" t="s">
        <v>870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</row>
    <row r="126" spans="1:485" s="40" customFormat="1" x14ac:dyDescent="0.2">
      <c r="A126" s="46" t="s">
        <v>238</v>
      </c>
      <c r="B126" s="47" t="s">
        <v>239</v>
      </c>
      <c r="C126" s="47" t="s">
        <v>242</v>
      </c>
      <c r="D126" s="47" t="s">
        <v>243</v>
      </c>
      <c r="E126" s="26">
        <v>249147</v>
      </c>
      <c r="F126" s="156">
        <v>280459</v>
      </c>
      <c r="G126" s="2">
        <f t="shared" si="3"/>
        <v>31312</v>
      </c>
      <c r="H126" s="44">
        <f t="shared" si="2"/>
        <v>0.12570000000000001</v>
      </c>
      <c r="I126" s="61" t="s">
        <v>870</v>
      </c>
      <c r="J126" s="65" t="s">
        <v>870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</row>
    <row r="127" spans="1:485" s="40" customFormat="1" x14ac:dyDescent="0.2">
      <c r="A127" s="46" t="s">
        <v>238</v>
      </c>
      <c r="B127" s="47" t="s">
        <v>239</v>
      </c>
      <c r="C127" s="47" t="s">
        <v>161</v>
      </c>
      <c r="D127" s="47" t="s">
        <v>244</v>
      </c>
      <c r="E127" s="26">
        <v>1098692</v>
      </c>
      <c r="F127" s="156">
        <v>1342745</v>
      </c>
      <c r="G127" s="2">
        <f t="shared" si="3"/>
        <v>244053</v>
      </c>
      <c r="H127" s="44">
        <f t="shared" si="2"/>
        <v>0.22209999999999999</v>
      </c>
      <c r="I127" s="61" t="s">
        <v>870</v>
      </c>
      <c r="J127" s="65" t="s">
        <v>870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</row>
    <row r="128" spans="1:485" s="40" customFormat="1" x14ac:dyDescent="0.2">
      <c r="A128" s="46" t="s">
        <v>238</v>
      </c>
      <c r="B128" s="47" t="s">
        <v>239</v>
      </c>
      <c r="C128" s="47" t="s">
        <v>245</v>
      </c>
      <c r="D128" s="47" t="s">
        <v>246</v>
      </c>
      <c r="E128" s="26">
        <v>1264780</v>
      </c>
      <c r="F128" s="156">
        <v>1258000</v>
      </c>
      <c r="G128" s="2">
        <f t="shared" si="3"/>
        <v>-6780</v>
      </c>
      <c r="H128" s="44">
        <f t="shared" si="2"/>
        <v>-5.4000000000000003E-3</v>
      </c>
      <c r="I128" s="61" t="s">
        <v>870</v>
      </c>
      <c r="J128" s="65" t="s">
        <v>870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</row>
    <row r="129" spans="1:485" s="40" customFormat="1" x14ac:dyDescent="0.2">
      <c r="A129" s="46" t="s">
        <v>238</v>
      </c>
      <c r="B129" s="47" t="s">
        <v>239</v>
      </c>
      <c r="C129" s="47" t="s">
        <v>57</v>
      </c>
      <c r="D129" s="47" t="s">
        <v>247</v>
      </c>
      <c r="E129" s="26">
        <v>6238823</v>
      </c>
      <c r="F129" s="156">
        <v>7184209</v>
      </c>
      <c r="G129" s="2">
        <f t="shared" si="3"/>
        <v>945386</v>
      </c>
      <c r="H129" s="44">
        <f t="shared" si="2"/>
        <v>0.1515</v>
      </c>
      <c r="I129" s="61" t="s">
        <v>870</v>
      </c>
      <c r="J129" s="65" t="s">
        <v>870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</row>
    <row r="130" spans="1:485" s="40" customFormat="1" x14ac:dyDescent="0.2">
      <c r="A130" s="46" t="s">
        <v>238</v>
      </c>
      <c r="B130" s="47" t="s">
        <v>239</v>
      </c>
      <c r="C130" s="47" t="s">
        <v>79</v>
      </c>
      <c r="D130" s="47" t="s">
        <v>248</v>
      </c>
      <c r="E130" s="26">
        <v>5218499</v>
      </c>
      <c r="F130" s="156">
        <v>5853357</v>
      </c>
      <c r="G130" s="2">
        <f t="shared" si="3"/>
        <v>634858</v>
      </c>
      <c r="H130" s="44">
        <f t="shared" si="2"/>
        <v>0.1217</v>
      </c>
      <c r="I130" s="61" t="s">
        <v>870</v>
      </c>
      <c r="J130" s="65" t="s">
        <v>870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</row>
    <row r="131" spans="1:485" s="40" customFormat="1" x14ac:dyDescent="0.2">
      <c r="A131" s="46" t="s">
        <v>238</v>
      </c>
      <c r="B131" s="47" t="s">
        <v>239</v>
      </c>
      <c r="C131" s="47" t="s">
        <v>82</v>
      </c>
      <c r="D131" s="47" t="s">
        <v>249</v>
      </c>
      <c r="E131" s="26">
        <v>1900494</v>
      </c>
      <c r="F131" s="156">
        <v>2459685</v>
      </c>
      <c r="G131" s="2">
        <f t="shared" si="3"/>
        <v>559191</v>
      </c>
      <c r="H131" s="44">
        <f t="shared" si="2"/>
        <v>0.29420000000000002</v>
      </c>
      <c r="I131" s="61" t="s">
        <v>870</v>
      </c>
      <c r="J131" s="65" t="s">
        <v>870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</row>
    <row r="132" spans="1:485" s="40" customFormat="1" x14ac:dyDescent="0.2">
      <c r="A132" s="46" t="s">
        <v>238</v>
      </c>
      <c r="B132" s="47" t="s">
        <v>239</v>
      </c>
      <c r="C132" s="47" t="s">
        <v>233</v>
      </c>
      <c r="D132" s="47" t="s">
        <v>250</v>
      </c>
      <c r="E132" s="26">
        <v>1045950</v>
      </c>
      <c r="F132" s="156">
        <v>1231474</v>
      </c>
      <c r="G132" s="2">
        <f t="shared" si="3"/>
        <v>185524</v>
      </c>
      <c r="H132" s="44">
        <f t="shared" si="2"/>
        <v>0.1774</v>
      </c>
      <c r="I132" s="61" t="s">
        <v>870</v>
      </c>
      <c r="J132" s="65" t="s">
        <v>870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</row>
    <row r="133" spans="1:485" s="40" customFormat="1" x14ac:dyDescent="0.2">
      <c r="A133" s="46" t="s">
        <v>238</v>
      </c>
      <c r="B133" s="47" t="s">
        <v>239</v>
      </c>
      <c r="C133" s="47" t="s">
        <v>251</v>
      </c>
      <c r="D133" s="47" t="s">
        <v>252</v>
      </c>
      <c r="E133" s="26">
        <v>1950974</v>
      </c>
      <c r="F133" s="156">
        <v>2412535</v>
      </c>
      <c r="G133" s="2">
        <f t="shared" si="3"/>
        <v>461561</v>
      </c>
      <c r="H133" s="44">
        <f t="shared" si="2"/>
        <v>0.2366</v>
      </c>
      <c r="I133" s="61" t="s">
        <v>870</v>
      </c>
      <c r="J133" s="65" t="s">
        <v>870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</row>
    <row r="134" spans="1:485" s="40" customFormat="1" x14ac:dyDescent="0.2">
      <c r="A134" s="46" t="s">
        <v>238</v>
      </c>
      <c r="B134" s="47" t="s">
        <v>239</v>
      </c>
      <c r="C134" s="47" t="s">
        <v>95</v>
      </c>
      <c r="D134" s="47" t="s">
        <v>253</v>
      </c>
      <c r="E134" s="26">
        <v>1139122</v>
      </c>
      <c r="F134" s="156">
        <v>1318886</v>
      </c>
      <c r="G134" s="2">
        <f t="shared" si="3"/>
        <v>179764</v>
      </c>
      <c r="H134" s="44">
        <f t="shared" si="2"/>
        <v>0.1578</v>
      </c>
      <c r="I134" s="61" t="s">
        <v>870</v>
      </c>
      <c r="J134" s="65" t="s">
        <v>870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</row>
    <row r="135" spans="1:485" s="40" customFormat="1" x14ac:dyDescent="0.2">
      <c r="A135" s="46" t="s">
        <v>238</v>
      </c>
      <c r="B135" s="47" t="s">
        <v>239</v>
      </c>
      <c r="C135" s="47" t="s">
        <v>138</v>
      </c>
      <c r="D135" s="47" t="s">
        <v>254</v>
      </c>
      <c r="E135" s="26">
        <v>622399</v>
      </c>
      <c r="F135" s="156">
        <v>792429</v>
      </c>
      <c r="G135" s="2">
        <f t="shared" si="3"/>
        <v>170030</v>
      </c>
      <c r="H135" s="44">
        <f t="shared" si="2"/>
        <v>0.2732</v>
      </c>
      <c r="I135" s="61" t="s">
        <v>870</v>
      </c>
      <c r="J135" s="65" t="s">
        <v>870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</row>
    <row r="136" spans="1:485" s="40" customFormat="1" x14ac:dyDescent="0.2">
      <c r="A136" s="46" t="s">
        <v>238</v>
      </c>
      <c r="B136" s="47" t="s">
        <v>239</v>
      </c>
      <c r="C136" s="47" t="s">
        <v>61</v>
      </c>
      <c r="D136" s="47" t="s">
        <v>255</v>
      </c>
      <c r="E136" s="26">
        <v>3300451</v>
      </c>
      <c r="F136" s="156">
        <v>3544415</v>
      </c>
      <c r="G136" s="2">
        <f t="shared" si="3"/>
        <v>243964</v>
      </c>
      <c r="H136" s="44">
        <f t="shared" si="2"/>
        <v>7.3899999999999993E-2</v>
      </c>
      <c r="I136" s="61" t="s">
        <v>870</v>
      </c>
      <c r="J136" s="65" t="s">
        <v>870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</row>
    <row r="137" spans="1:485" s="40" customFormat="1" x14ac:dyDescent="0.2">
      <c r="A137" s="46" t="s">
        <v>238</v>
      </c>
      <c r="B137" s="47" t="s">
        <v>239</v>
      </c>
      <c r="C137" s="47" t="s">
        <v>97</v>
      </c>
      <c r="D137" s="47" t="s">
        <v>256</v>
      </c>
      <c r="E137" s="26">
        <v>11247702</v>
      </c>
      <c r="F137" s="156">
        <v>13036048</v>
      </c>
      <c r="G137" s="2">
        <f t="shared" si="3"/>
        <v>1788346</v>
      </c>
      <c r="H137" s="44">
        <f t="shared" ref="H137:H200" si="4">ROUND(G137/E137,4)</f>
        <v>0.159</v>
      </c>
      <c r="I137" s="61" t="s">
        <v>870</v>
      </c>
      <c r="J137" s="65" t="s">
        <v>870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</row>
    <row r="138" spans="1:485" s="40" customFormat="1" x14ac:dyDescent="0.2">
      <c r="A138" s="46" t="s">
        <v>238</v>
      </c>
      <c r="B138" s="47" t="s">
        <v>239</v>
      </c>
      <c r="C138" s="47" t="s">
        <v>181</v>
      </c>
      <c r="D138" s="47" t="s">
        <v>257</v>
      </c>
      <c r="E138" s="26">
        <v>1883084</v>
      </c>
      <c r="F138" s="156">
        <v>2213604</v>
      </c>
      <c r="G138" s="2">
        <f t="shared" ref="G138:G201" si="5">SUM(F138-E138)</f>
        <v>330520</v>
      </c>
      <c r="H138" s="44">
        <f t="shared" si="4"/>
        <v>0.17549999999999999</v>
      </c>
      <c r="I138" s="61" t="s">
        <v>870</v>
      </c>
      <c r="J138" s="65" t="s">
        <v>870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</row>
    <row r="139" spans="1:485" s="40" customFormat="1" x14ac:dyDescent="0.2">
      <c r="A139" s="46" t="s">
        <v>258</v>
      </c>
      <c r="B139" s="47" t="s">
        <v>259</v>
      </c>
      <c r="C139" s="47" t="s">
        <v>82</v>
      </c>
      <c r="D139" s="47" t="s">
        <v>260</v>
      </c>
      <c r="E139" s="26">
        <v>1190709</v>
      </c>
      <c r="F139" s="156">
        <v>1543417</v>
      </c>
      <c r="G139" s="2">
        <f t="shared" si="5"/>
        <v>352708</v>
      </c>
      <c r="H139" s="44">
        <f t="shared" si="4"/>
        <v>0.29620000000000002</v>
      </c>
      <c r="I139" s="61" t="s">
        <v>870</v>
      </c>
      <c r="J139" s="65" t="s">
        <v>870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</row>
    <row r="140" spans="1:485" s="40" customFormat="1" x14ac:dyDescent="0.2">
      <c r="A140" s="46" t="s">
        <v>258</v>
      </c>
      <c r="B140" s="47" t="s">
        <v>259</v>
      </c>
      <c r="C140" s="47" t="s">
        <v>37</v>
      </c>
      <c r="D140" s="47" t="s">
        <v>261</v>
      </c>
      <c r="E140" s="26">
        <v>732927</v>
      </c>
      <c r="F140" s="156">
        <v>1016470</v>
      </c>
      <c r="G140" s="2">
        <f t="shared" si="5"/>
        <v>283543</v>
      </c>
      <c r="H140" s="44">
        <f t="shared" si="4"/>
        <v>0.38690000000000002</v>
      </c>
      <c r="I140" s="61" t="s">
        <v>870</v>
      </c>
      <c r="J140" s="65" t="s">
        <v>870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</row>
    <row r="141" spans="1:485" s="40" customFormat="1" x14ac:dyDescent="0.2">
      <c r="A141" s="46" t="s">
        <v>258</v>
      </c>
      <c r="B141" s="47" t="s">
        <v>259</v>
      </c>
      <c r="C141" s="47" t="s">
        <v>43</v>
      </c>
      <c r="D141" s="47" t="s">
        <v>262</v>
      </c>
      <c r="E141" s="26">
        <v>5157240</v>
      </c>
      <c r="F141" s="156">
        <v>6176820</v>
      </c>
      <c r="G141" s="2">
        <f t="shared" si="5"/>
        <v>1019580</v>
      </c>
      <c r="H141" s="44">
        <f t="shared" si="4"/>
        <v>0.19769999999999999</v>
      </c>
      <c r="I141" s="61" t="s">
        <v>870</v>
      </c>
      <c r="J141" s="65" t="s">
        <v>870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</row>
    <row r="142" spans="1:485" s="40" customFormat="1" x14ac:dyDescent="0.2">
      <c r="A142" s="46" t="s">
        <v>258</v>
      </c>
      <c r="B142" s="47" t="s">
        <v>259</v>
      </c>
      <c r="C142" s="47" t="s">
        <v>263</v>
      </c>
      <c r="D142" s="47" t="s">
        <v>264</v>
      </c>
      <c r="E142" s="26">
        <v>7593319</v>
      </c>
      <c r="F142" s="156">
        <v>8397713</v>
      </c>
      <c r="G142" s="2">
        <f t="shared" si="5"/>
        <v>804394</v>
      </c>
      <c r="H142" s="44">
        <f t="shared" si="4"/>
        <v>0.10589999999999999</v>
      </c>
      <c r="I142" s="61" t="s">
        <v>870</v>
      </c>
      <c r="J142" s="65" t="s">
        <v>870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</row>
    <row r="143" spans="1:485" s="40" customFormat="1" x14ac:dyDescent="0.2">
      <c r="A143" s="46" t="s">
        <v>265</v>
      </c>
      <c r="B143" s="47" t="s">
        <v>266</v>
      </c>
      <c r="C143" s="47" t="s">
        <v>267</v>
      </c>
      <c r="D143" s="47" t="s">
        <v>268</v>
      </c>
      <c r="E143" s="26">
        <v>11342</v>
      </c>
      <c r="F143" s="156">
        <v>11531</v>
      </c>
      <c r="G143" s="2">
        <f t="shared" si="5"/>
        <v>189</v>
      </c>
      <c r="H143" s="44">
        <f t="shared" si="4"/>
        <v>1.67E-2</v>
      </c>
      <c r="I143" s="61">
        <v>1</v>
      </c>
      <c r="J143" s="65">
        <v>1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</row>
    <row r="144" spans="1:485" s="40" customFormat="1" x14ac:dyDescent="0.2">
      <c r="A144" s="46" t="s">
        <v>265</v>
      </c>
      <c r="B144" s="47" t="s">
        <v>266</v>
      </c>
      <c r="C144" s="47" t="s">
        <v>155</v>
      </c>
      <c r="D144" s="47" t="s">
        <v>269</v>
      </c>
      <c r="E144" s="26">
        <v>580640</v>
      </c>
      <c r="F144" s="156">
        <v>653301</v>
      </c>
      <c r="G144" s="2">
        <f t="shared" si="5"/>
        <v>72661</v>
      </c>
      <c r="H144" s="44">
        <f t="shared" si="4"/>
        <v>0.12509999999999999</v>
      </c>
      <c r="I144" s="61" t="s">
        <v>870</v>
      </c>
      <c r="J144" s="65" t="s">
        <v>870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</row>
    <row r="145" spans="1:485" s="40" customFormat="1" x14ac:dyDescent="0.2">
      <c r="A145" s="46" t="s">
        <v>265</v>
      </c>
      <c r="B145" s="47" t="s">
        <v>266</v>
      </c>
      <c r="C145" s="47" t="s">
        <v>270</v>
      </c>
      <c r="D145" s="47" t="s">
        <v>271</v>
      </c>
      <c r="E145" s="26">
        <v>442302</v>
      </c>
      <c r="F145" s="156">
        <v>467514</v>
      </c>
      <c r="G145" s="2">
        <f t="shared" si="5"/>
        <v>25212</v>
      </c>
      <c r="H145" s="44">
        <f t="shared" si="4"/>
        <v>5.7000000000000002E-2</v>
      </c>
      <c r="I145" s="61" t="s">
        <v>870</v>
      </c>
      <c r="J145" s="65" t="s">
        <v>870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</row>
    <row r="146" spans="1:485" s="40" customFormat="1" x14ac:dyDescent="0.2">
      <c r="A146" s="46" t="s">
        <v>265</v>
      </c>
      <c r="B146" s="47" t="s">
        <v>266</v>
      </c>
      <c r="C146" s="47" t="s">
        <v>161</v>
      </c>
      <c r="D146" s="47" t="s">
        <v>272</v>
      </c>
      <c r="E146" s="26">
        <v>794361</v>
      </c>
      <c r="F146" s="156">
        <v>968343</v>
      </c>
      <c r="G146" s="2">
        <f t="shared" si="5"/>
        <v>173982</v>
      </c>
      <c r="H146" s="44">
        <f t="shared" si="4"/>
        <v>0.219</v>
      </c>
      <c r="I146" s="61" t="s">
        <v>870</v>
      </c>
      <c r="J146" s="65" t="s">
        <v>870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</row>
    <row r="147" spans="1:485" s="40" customFormat="1" x14ac:dyDescent="0.2">
      <c r="A147" s="46" t="s">
        <v>265</v>
      </c>
      <c r="B147" s="47" t="s">
        <v>266</v>
      </c>
      <c r="C147" s="47" t="s">
        <v>26</v>
      </c>
      <c r="D147" s="47" t="s">
        <v>273</v>
      </c>
      <c r="E147" s="26">
        <v>5489947</v>
      </c>
      <c r="F147" s="156">
        <v>6258159</v>
      </c>
      <c r="G147" s="2">
        <f t="shared" si="5"/>
        <v>768212</v>
      </c>
      <c r="H147" s="44">
        <f t="shared" si="4"/>
        <v>0.1399</v>
      </c>
      <c r="I147" s="61" t="s">
        <v>870</v>
      </c>
      <c r="J147" s="65" t="s">
        <v>870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</row>
    <row r="148" spans="1:485" s="40" customFormat="1" x14ac:dyDescent="0.2">
      <c r="A148" s="46" t="s">
        <v>265</v>
      </c>
      <c r="B148" s="47" t="s">
        <v>266</v>
      </c>
      <c r="C148" s="47" t="s">
        <v>57</v>
      </c>
      <c r="D148" s="47" t="s">
        <v>274</v>
      </c>
      <c r="E148" s="26">
        <v>3262794</v>
      </c>
      <c r="F148" s="156">
        <v>4460165</v>
      </c>
      <c r="G148" s="2">
        <f t="shared" si="5"/>
        <v>1197371</v>
      </c>
      <c r="H148" s="44">
        <f t="shared" si="4"/>
        <v>0.36699999999999999</v>
      </c>
      <c r="I148" s="61" t="s">
        <v>870</v>
      </c>
      <c r="J148" s="65" t="s">
        <v>870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</row>
    <row r="149" spans="1:485" s="40" customFormat="1" x14ac:dyDescent="0.2">
      <c r="A149" s="46" t="s">
        <v>265</v>
      </c>
      <c r="B149" s="47" t="s">
        <v>266</v>
      </c>
      <c r="C149" s="47" t="s">
        <v>79</v>
      </c>
      <c r="D149" s="47" t="s">
        <v>275</v>
      </c>
      <c r="E149" s="26">
        <v>3758697</v>
      </c>
      <c r="F149" s="156">
        <v>4297683</v>
      </c>
      <c r="G149" s="2">
        <f t="shared" si="5"/>
        <v>538986</v>
      </c>
      <c r="H149" s="44">
        <f t="shared" si="4"/>
        <v>0.1434</v>
      </c>
      <c r="I149" s="61" t="s">
        <v>870</v>
      </c>
      <c r="J149" s="65" t="s">
        <v>870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</row>
    <row r="150" spans="1:485" s="40" customFormat="1" x14ac:dyDescent="0.2">
      <c r="A150" s="46" t="s">
        <v>265</v>
      </c>
      <c r="B150" s="47" t="s">
        <v>266</v>
      </c>
      <c r="C150" s="47" t="s">
        <v>16</v>
      </c>
      <c r="D150" s="47" t="s">
        <v>276</v>
      </c>
      <c r="E150" s="26">
        <v>2356368</v>
      </c>
      <c r="F150" s="156">
        <v>2593867</v>
      </c>
      <c r="G150" s="2">
        <f t="shared" si="5"/>
        <v>237499</v>
      </c>
      <c r="H150" s="44">
        <f t="shared" si="4"/>
        <v>0.1008</v>
      </c>
      <c r="I150" s="61" t="s">
        <v>870</v>
      </c>
      <c r="J150" s="65" t="s">
        <v>870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</row>
    <row r="151" spans="1:485" s="40" customFormat="1" x14ac:dyDescent="0.2">
      <c r="A151" s="46" t="s">
        <v>265</v>
      </c>
      <c r="B151" s="47" t="s">
        <v>266</v>
      </c>
      <c r="C151" s="47" t="s">
        <v>82</v>
      </c>
      <c r="D151" s="47" t="s">
        <v>277</v>
      </c>
      <c r="E151" s="26">
        <v>990911</v>
      </c>
      <c r="F151" s="156">
        <v>970766</v>
      </c>
      <c r="G151" s="2">
        <f t="shared" si="5"/>
        <v>-20145</v>
      </c>
      <c r="H151" s="44">
        <f t="shared" si="4"/>
        <v>-2.0299999999999999E-2</v>
      </c>
      <c r="I151" s="61" t="s">
        <v>870</v>
      </c>
      <c r="J151" s="65" t="s">
        <v>870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</row>
    <row r="152" spans="1:485" s="40" customFormat="1" x14ac:dyDescent="0.2">
      <c r="A152" s="46" t="s">
        <v>278</v>
      </c>
      <c r="B152" s="47" t="s">
        <v>279</v>
      </c>
      <c r="C152" s="47" t="s">
        <v>82</v>
      </c>
      <c r="D152" s="47" t="s">
        <v>280</v>
      </c>
      <c r="E152" s="26">
        <v>622383</v>
      </c>
      <c r="F152" s="156">
        <v>701813</v>
      </c>
      <c r="G152" s="2">
        <f t="shared" si="5"/>
        <v>79430</v>
      </c>
      <c r="H152" s="44">
        <f t="shared" si="4"/>
        <v>0.12759999999999999</v>
      </c>
      <c r="I152" s="61">
        <v>1</v>
      </c>
      <c r="J152" s="65" t="s">
        <v>870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</row>
    <row r="153" spans="1:485" s="40" customFormat="1" x14ac:dyDescent="0.2">
      <c r="A153" s="46" t="s">
        <v>278</v>
      </c>
      <c r="B153" s="47" t="s">
        <v>279</v>
      </c>
      <c r="C153" s="47" t="s">
        <v>215</v>
      </c>
      <c r="D153" s="47" t="s">
        <v>281</v>
      </c>
      <c r="E153" s="26">
        <v>33013</v>
      </c>
      <c r="F153" s="156">
        <v>32318</v>
      </c>
      <c r="G153" s="2">
        <f t="shared" si="5"/>
        <v>-695</v>
      </c>
      <c r="H153" s="44">
        <f t="shared" si="4"/>
        <v>-2.1100000000000001E-2</v>
      </c>
      <c r="I153" s="61">
        <v>1</v>
      </c>
      <c r="J153" s="65">
        <v>1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</row>
    <row r="154" spans="1:485" s="40" customFormat="1" x14ac:dyDescent="0.2">
      <c r="A154" s="46" t="s">
        <v>278</v>
      </c>
      <c r="B154" s="47" t="s">
        <v>279</v>
      </c>
      <c r="C154" s="47" t="s">
        <v>185</v>
      </c>
      <c r="D154" s="47" t="s">
        <v>282</v>
      </c>
      <c r="E154" s="26">
        <v>0</v>
      </c>
      <c r="F154" s="156">
        <v>13464</v>
      </c>
      <c r="G154" s="2">
        <f t="shared" si="5"/>
        <v>13464</v>
      </c>
      <c r="H154" s="44">
        <v>1</v>
      </c>
      <c r="I154" s="61">
        <v>1</v>
      </c>
      <c r="J154" s="65">
        <v>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</row>
    <row r="155" spans="1:485" s="40" customFormat="1" x14ac:dyDescent="0.2">
      <c r="A155" s="46" t="s">
        <v>283</v>
      </c>
      <c r="B155" s="47" t="s">
        <v>284</v>
      </c>
      <c r="C155" s="47" t="s">
        <v>57</v>
      </c>
      <c r="D155" s="47" t="s">
        <v>882</v>
      </c>
      <c r="E155" s="26">
        <v>154910</v>
      </c>
      <c r="F155" s="156">
        <v>95270</v>
      </c>
      <c r="G155" s="2">
        <f t="shared" si="5"/>
        <v>-59640</v>
      </c>
      <c r="H155" s="44">
        <f t="shared" si="4"/>
        <v>-0.38500000000000001</v>
      </c>
      <c r="I155" s="61">
        <v>1</v>
      </c>
      <c r="J155" s="65" t="s">
        <v>870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</row>
    <row r="156" spans="1:485" s="40" customFormat="1" x14ac:dyDescent="0.2">
      <c r="A156" s="46" t="s">
        <v>283</v>
      </c>
      <c r="B156" s="47" t="s">
        <v>284</v>
      </c>
      <c r="C156" s="47" t="s">
        <v>79</v>
      </c>
      <c r="D156" s="47" t="s">
        <v>285</v>
      </c>
      <c r="E156" s="26">
        <v>231627</v>
      </c>
      <c r="F156" s="156">
        <v>15553</v>
      </c>
      <c r="G156" s="2">
        <f t="shared" si="5"/>
        <v>-216074</v>
      </c>
      <c r="H156" s="44">
        <f t="shared" si="4"/>
        <v>-0.93289999999999995</v>
      </c>
      <c r="I156" s="61">
        <v>1</v>
      </c>
      <c r="J156" s="65">
        <v>1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</row>
    <row r="157" spans="1:485" s="40" customFormat="1" x14ac:dyDescent="0.2">
      <c r="A157" s="46" t="s">
        <v>283</v>
      </c>
      <c r="B157" s="47" t="s">
        <v>284</v>
      </c>
      <c r="C157" s="47" t="s">
        <v>69</v>
      </c>
      <c r="D157" s="47" t="s">
        <v>286</v>
      </c>
      <c r="E157" s="26">
        <v>501228</v>
      </c>
      <c r="F157" s="156">
        <v>622122</v>
      </c>
      <c r="G157" s="2">
        <f t="shared" si="5"/>
        <v>120894</v>
      </c>
      <c r="H157" s="44">
        <f t="shared" si="4"/>
        <v>0.2412</v>
      </c>
      <c r="I157" s="61">
        <v>1</v>
      </c>
      <c r="J157" s="65" t="s">
        <v>870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</row>
    <row r="158" spans="1:485" s="40" customFormat="1" x14ac:dyDescent="0.2">
      <c r="A158" s="46" t="s">
        <v>287</v>
      </c>
      <c r="B158" s="47" t="s">
        <v>288</v>
      </c>
      <c r="C158" s="47" t="s">
        <v>26</v>
      </c>
      <c r="D158" s="47" t="s">
        <v>289</v>
      </c>
      <c r="E158" s="26">
        <v>1108865</v>
      </c>
      <c r="F158" s="156">
        <v>1326113</v>
      </c>
      <c r="G158" s="2">
        <f t="shared" si="5"/>
        <v>217248</v>
      </c>
      <c r="H158" s="44">
        <f t="shared" si="4"/>
        <v>0.19589999999999999</v>
      </c>
      <c r="I158" s="61" t="s">
        <v>870</v>
      </c>
      <c r="J158" s="65" t="s">
        <v>870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</row>
    <row r="159" spans="1:485" s="40" customFormat="1" x14ac:dyDescent="0.2">
      <c r="A159" s="46" t="s">
        <v>287</v>
      </c>
      <c r="B159" s="47" t="s">
        <v>288</v>
      </c>
      <c r="C159" s="47" t="s">
        <v>251</v>
      </c>
      <c r="D159" s="47" t="s">
        <v>290</v>
      </c>
      <c r="E159" s="26">
        <v>216477</v>
      </c>
      <c r="F159" s="156">
        <v>362690</v>
      </c>
      <c r="G159" s="2">
        <f t="shared" si="5"/>
        <v>146213</v>
      </c>
      <c r="H159" s="44">
        <f t="shared" si="4"/>
        <v>0.6754</v>
      </c>
      <c r="I159" s="61" t="s">
        <v>870</v>
      </c>
      <c r="J159" s="65" t="s">
        <v>870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</row>
    <row r="160" spans="1:485" s="40" customFormat="1" x14ac:dyDescent="0.2">
      <c r="A160" s="46" t="s">
        <v>287</v>
      </c>
      <c r="B160" s="47" t="s">
        <v>288</v>
      </c>
      <c r="C160" s="47" t="s">
        <v>69</v>
      </c>
      <c r="D160" s="47" t="s">
        <v>291</v>
      </c>
      <c r="E160" s="26">
        <v>2151813</v>
      </c>
      <c r="F160" s="156">
        <v>2485336</v>
      </c>
      <c r="G160" s="2">
        <f t="shared" si="5"/>
        <v>333523</v>
      </c>
      <c r="H160" s="44">
        <f t="shared" si="4"/>
        <v>0.155</v>
      </c>
      <c r="I160" s="61" t="s">
        <v>870</v>
      </c>
      <c r="J160" s="65" t="s">
        <v>870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</row>
    <row r="161" spans="1:485" s="40" customFormat="1" x14ac:dyDescent="0.2">
      <c r="A161" s="46" t="s">
        <v>287</v>
      </c>
      <c r="B161" s="47" t="s">
        <v>288</v>
      </c>
      <c r="C161" s="47" t="s">
        <v>292</v>
      </c>
      <c r="D161" s="47" t="s">
        <v>293</v>
      </c>
      <c r="E161" s="26">
        <v>280660</v>
      </c>
      <c r="F161" s="156">
        <v>541987</v>
      </c>
      <c r="G161" s="2">
        <f t="shared" si="5"/>
        <v>261327</v>
      </c>
      <c r="H161" s="44">
        <f t="shared" si="4"/>
        <v>0.93110000000000004</v>
      </c>
      <c r="I161" s="61" t="s">
        <v>870</v>
      </c>
      <c r="J161" s="65" t="s">
        <v>870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</row>
    <row r="162" spans="1:485" s="40" customFormat="1" x14ac:dyDescent="0.2">
      <c r="A162" s="46" t="s">
        <v>287</v>
      </c>
      <c r="B162" s="47" t="s">
        <v>288</v>
      </c>
      <c r="C162" s="47" t="s">
        <v>99</v>
      </c>
      <c r="D162" s="47" t="s">
        <v>294</v>
      </c>
      <c r="E162" s="26">
        <v>219704</v>
      </c>
      <c r="F162" s="156">
        <v>380610</v>
      </c>
      <c r="G162" s="2">
        <f t="shared" si="5"/>
        <v>160906</v>
      </c>
      <c r="H162" s="44">
        <f t="shared" si="4"/>
        <v>0.73240000000000005</v>
      </c>
      <c r="I162" s="61" t="s">
        <v>870</v>
      </c>
      <c r="J162" s="65" t="s">
        <v>870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</row>
    <row r="163" spans="1:485" s="40" customFormat="1" x14ac:dyDescent="0.2">
      <c r="A163" s="46" t="s">
        <v>287</v>
      </c>
      <c r="B163" s="47" t="s">
        <v>288</v>
      </c>
      <c r="C163" s="47" t="s">
        <v>127</v>
      </c>
      <c r="D163" s="47" t="s">
        <v>295</v>
      </c>
      <c r="E163" s="26">
        <v>24623629</v>
      </c>
      <c r="F163" s="156">
        <v>28869164</v>
      </c>
      <c r="G163" s="2">
        <f t="shared" si="5"/>
        <v>4245535</v>
      </c>
      <c r="H163" s="44">
        <f t="shared" si="4"/>
        <v>0.1724</v>
      </c>
      <c r="I163" s="61" t="s">
        <v>870</v>
      </c>
      <c r="J163" s="65" t="s">
        <v>870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</row>
    <row r="164" spans="1:485" s="40" customFormat="1" x14ac:dyDescent="0.2">
      <c r="A164" s="46" t="s">
        <v>287</v>
      </c>
      <c r="B164" s="47" t="s">
        <v>288</v>
      </c>
      <c r="C164" s="47" t="s">
        <v>296</v>
      </c>
      <c r="D164" s="47" t="s">
        <v>297</v>
      </c>
      <c r="E164" s="26">
        <v>1067289</v>
      </c>
      <c r="F164" s="156">
        <v>1201490</v>
      </c>
      <c r="G164" s="2">
        <f t="shared" si="5"/>
        <v>134201</v>
      </c>
      <c r="H164" s="44">
        <f t="shared" si="4"/>
        <v>0.12570000000000001</v>
      </c>
      <c r="I164" s="61" t="s">
        <v>870</v>
      </c>
      <c r="J164" s="65" t="s">
        <v>870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</row>
    <row r="165" spans="1:485" s="40" customFormat="1" x14ac:dyDescent="0.2">
      <c r="A165" s="46" t="s">
        <v>287</v>
      </c>
      <c r="B165" s="47" t="s">
        <v>288</v>
      </c>
      <c r="C165" s="47" t="s">
        <v>298</v>
      </c>
      <c r="D165" s="47" t="s">
        <v>299</v>
      </c>
      <c r="E165" s="26">
        <v>652546</v>
      </c>
      <c r="F165" s="156">
        <v>901315</v>
      </c>
      <c r="G165" s="2">
        <f t="shared" si="5"/>
        <v>248769</v>
      </c>
      <c r="H165" s="44">
        <f t="shared" si="4"/>
        <v>0.38119999999999998</v>
      </c>
      <c r="I165" s="61" t="s">
        <v>870</v>
      </c>
      <c r="J165" s="65" t="s">
        <v>870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</row>
    <row r="166" spans="1:485" s="40" customFormat="1" x14ac:dyDescent="0.2">
      <c r="A166" s="46" t="s">
        <v>300</v>
      </c>
      <c r="B166" s="47" t="s">
        <v>301</v>
      </c>
      <c r="C166" s="47" t="s">
        <v>190</v>
      </c>
      <c r="D166" s="47" t="s">
        <v>302</v>
      </c>
      <c r="E166" s="26">
        <v>1425739</v>
      </c>
      <c r="F166" s="156">
        <v>1651833</v>
      </c>
      <c r="G166" s="2">
        <f t="shared" si="5"/>
        <v>226094</v>
      </c>
      <c r="H166" s="44">
        <f t="shared" si="4"/>
        <v>0.15859999999999999</v>
      </c>
      <c r="I166" s="61" t="s">
        <v>870</v>
      </c>
      <c r="J166" s="65" t="s">
        <v>870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</row>
    <row r="167" spans="1:485" s="40" customFormat="1" x14ac:dyDescent="0.2">
      <c r="A167" s="46" t="s">
        <v>300</v>
      </c>
      <c r="B167" s="47" t="s">
        <v>301</v>
      </c>
      <c r="C167" s="47" t="s">
        <v>57</v>
      </c>
      <c r="D167" s="47" t="s">
        <v>303</v>
      </c>
      <c r="E167" s="26">
        <v>2110529</v>
      </c>
      <c r="F167" s="156">
        <v>2402668</v>
      </c>
      <c r="G167" s="2">
        <f t="shared" si="5"/>
        <v>292139</v>
      </c>
      <c r="H167" s="44">
        <f t="shared" si="4"/>
        <v>0.1384</v>
      </c>
      <c r="I167" s="61" t="s">
        <v>870</v>
      </c>
      <c r="J167" s="65" t="s">
        <v>870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</row>
    <row r="168" spans="1:485" s="40" customFormat="1" x14ac:dyDescent="0.2">
      <c r="A168" s="46" t="s">
        <v>300</v>
      </c>
      <c r="B168" s="47" t="s">
        <v>301</v>
      </c>
      <c r="C168" s="47" t="s">
        <v>82</v>
      </c>
      <c r="D168" s="47" t="s">
        <v>304</v>
      </c>
      <c r="E168" s="26">
        <v>868932</v>
      </c>
      <c r="F168" s="156">
        <v>985515</v>
      </c>
      <c r="G168" s="2">
        <f t="shared" si="5"/>
        <v>116583</v>
      </c>
      <c r="H168" s="44">
        <f t="shared" si="4"/>
        <v>0.13420000000000001</v>
      </c>
      <c r="I168" s="61" t="s">
        <v>870</v>
      </c>
      <c r="J168" s="65" t="s">
        <v>870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</row>
    <row r="169" spans="1:485" s="40" customFormat="1" x14ac:dyDescent="0.2">
      <c r="A169" s="46" t="s">
        <v>300</v>
      </c>
      <c r="B169" s="47" t="s">
        <v>301</v>
      </c>
      <c r="C169" s="47" t="s">
        <v>37</v>
      </c>
      <c r="D169" s="47" t="s">
        <v>305</v>
      </c>
      <c r="E169" s="26">
        <v>704831</v>
      </c>
      <c r="F169" s="156">
        <v>852492</v>
      </c>
      <c r="G169" s="2">
        <f t="shared" si="5"/>
        <v>147661</v>
      </c>
      <c r="H169" s="44">
        <f t="shared" si="4"/>
        <v>0.20949999999999999</v>
      </c>
      <c r="I169" s="61" t="s">
        <v>870</v>
      </c>
      <c r="J169" s="65" t="s">
        <v>870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</row>
    <row r="170" spans="1:485" s="40" customFormat="1" x14ac:dyDescent="0.2">
      <c r="A170" s="46" t="s">
        <v>300</v>
      </c>
      <c r="B170" s="47" t="s">
        <v>301</v>
      </c>
      <c r="C170" s="47" t="s">
        <v>67</v>
      </c>
      <c r="D170" s="47" t="s">
        <v>306</v>
      </c>
      <c r="E170" s="26">
        <v>1457765</v>
      </c>
      <c r="F170" s="156">
        <v>1962559</v>
      </c>
      <c r="G170" s="2">
        <f t="shared" si="5"/>
        <v>504794</v>
      </c>
      <c r="H170" s="44">
        <f t="shared" si="4"/>
        <v>0.3463</v>
      </c>
      <c r="I170" s="61" t="s">
        <v>870</v>
      </c>
      <c r="J170" s="65" t="s">
        <v>870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</row>
    <row r="171" spans="1:485" s="40" customFormat="1" x14ac:dyDescent="0.2">
      <c r="A171" s="46" t="s">
        <v>300</v>
      </c>
      <c r="B171" s="47" t="s">
        <v>301</v>
      </c>
      <c r="C171" s="47" t="s">
        <v>251</v>
      </c>
      <c r="D171" s="47" t="s">
        <v>307</v>
      </c>
      <c r="E171" s="26">
        <v>3703259</v>
      </c>
      <c r="F171" s="156">
        <v>4551928</v>
      </c>
      <c r="G171" s="2">
        <f t="shared" si="5"/>
        <v>848669</v>
      </c>
      <c r="H171" s="44">
        <f t="shared" si="4"/>
        <v>0.22919999999999999</v>
      </c>
      <c r="I171" s="61" t="s">
        <v>870</v>
      </c>
      <c r="J171" s="65" t="s">
        <v>870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</row>
    <row r="172" spans="1:485" s="40" customFormat="1" x14ac:dyDescent="0.2">
      <c r="A172" s="46" t="s">
        <v>300</v>
      </c>
      <c r="B172" s="47" t="s">
        <v>301</v>
      </c>
      <c r="C172" s="47" t="s">
        <v>308</v>
      </c>
      <c r="D172" s="47" t="s">
        <v>309</v>
      </c>
      <c r="E172" s="26">
        <v>45702</v>
      </c>
      <c r="F172" s="156">
        <v>173255</v>
      </c>
      <c r="G172" s="2">
        <f t="shared" si="5"/>
        <v>127553</v>
      </c>
      <c r="H172" s="44">
        <f t="shared" si="4"/>
        <v>2.7909999999999999</v>
      </c>
      <c r="I172" s="61">
        <v>1</v>
      </c>
      <c r="J172" s="65" t="s">
        <v>870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</row>
    <row r="173" spans="1:485" s="40" customFormat="1" x14ac:dyDescent="0.2">
      <c r="A173" s="46" t="s">
        <v>300</v>
      </c>
      <c r="B173" s="47" t="s">
        <v>301</v>
      </c>
      <c r="C173" s="47" t="s">
        <v>88</v>
      </c>
      <c r="D173" s="47" t="s">
        <v>310</v>
      </c>
      <c r="E173" s="26">
        <v>1092205</v>
      </c>
      <c r="F173" s="156">
        <v>1307874</v>
      </c>
      <c r="G173" s="2">
        <f t="shared" si="5"/>
        <v>215669</v>
      </c>
      <c r="H173" s="44">
        <f t="shared" si="4"/>
        <v>0.19750000000000001</v>
      </c>
      <c r="I173" s="61" t="s">
        <v>870</v>
      </c>
      <c r="J173" s="65" t="s">
        <v>870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</row>
    <row r="174" spans="1:485" s="40" customFormat="1" x14ac:dyDescent="0.2">
      <c r="A174" s="46" t="s">
        <v>311</v>
      </c>
      <c r="B174" s="47" t="s">
        <v>312</v>
      </c>
      <c r="C174" s="47" t="s">
        <v>313</v>
      </c>
      <c r="D174" s="47" t="s">
        <v>314</v>
      </c>
      <c r="E174" s="26">
        <v>789926</v>
      </c>
      <c r="F174" s="156">
        <v>953280</v>
      </c>
      <c r="G174" s="2">
        <f t="shared" si="5"/>
        <v>163354</v>
      </c>
      <c r="H174" s="44">
        <f t="shared" si="4"/>
        <v>0.20680000000000001</v>
      </c>
      <c r="I174" s="61" t="s">
        <v>870</v>
      </c>
      <c r="J174" s="65" t="s">
        <v>870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</row>
    <row r="175" spans="1:485" s="40" customFormat="1" x14ac:dyDescent="0.2">
      <c r="A175" s="46" t="s">
        <v>311</v>
      </c>
      <c r="B175" s="47" t="s">
        <v>312</v>
      </c>
      <c r="C175" s="47" t="s">
        <v>315</v>
      </c>
      <c r="D175" s="47" t="s">
        <v>316</v>
      </c>
      <c r="E175" s="26">
        <v>599613</v>
      </c>
      <c r="F175" s="156">
        <v>692636</v>
      </c>
      <c r="G175" s="2">
        <f t="shared" si="5"/>
        <v>93023</v>
      </c>
      <c r="H175" s="44">
        <f t="shared" si="4"/>
        <v>0.15509999999999999</v>
      </c>
      <c r="I175" s="61" t="s">
        <v>870</v>
      </c>
      <c r="J175" s="65" t="s">
        <v>870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</row>
    <row r="176" spans="1:485" s="40" customFormat="1" x14ac:dyDescent="0.2">
      <c r="A176" s="46" t="s">
        <v>311</v>
      </c>
      <c r="B176" s="47" t="s">
        <v>312</v>
      </c>
      <c r="C176" s="47" t="s">
        <v>317</v>
      </c>
      <c r="D176" s="47" t="s">
        <v>318</v>
      </c>
      <c r="E176" s="26">
        <v>1261803</v>
      </c>
      <c r="F176" s="156">
        <v>1535072</v>
      </c>
      <c r="G176" s="2">
        <f t="shared" si="5"/>
        <v>273269</v>
      </c>
      <c r="H176" s="44">
        <f t="shared" si="4"/>
        <v>0.21659999999999999</v>
      </c>
      <c r="I176" s="61" t="s">
        <v>870</v>
      </c>
      <c r="J176" s="65" t="s">
        <v>870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</row>
    <row r="177" spans="1:485" s="40" customFormat="1" x14ac:dyDescent="0.2">
      <c r="A177" s="46" t="s">
        <v>311</v>
      </c>
      <c r="B177" s="47" t="s">
        <v>312</v>
      </c>
      <c r="C177" s="47" t="s">
        <v>26</v>
      </c>
      <c r="D177" s="47" t="s">
        <v>319</v>
      </c>
      <c r="E177" s="26">
        <v>6285921</v>
      </c>
      <c r="F177" s="156">
        <v>6699760</v>
      </c>
      <c r="G177" s="2">
        <f t="shared" si="5"/>
        <v>413839</v>
      </c>
      <c r="H177" s="44">
        <f t="shared" si="4"/>
        <v>6.5799999999999997E-2</v>
      </c>
      <c r="I177" s="61" t="s">
        <v>870</v>
      </c>
      <c r="J177" s="65" t="s">
        <v>870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</row>
    <row r="178" spans="1:485" s="40" customFormat="1" x14ac:dyDescent="0.2">
      <c r="A178" s="46" t="s">
        <v>311</v>
      </c>
      <c r="B178" s="47" t="s">
        <v>312</v>
      </c>
      <c r="C178" s="47" t="s">
        <v>57</v>
      </c>
      <c r="D178" s="47" t="s">
        <v>320</v>
      </c>
      <c r="E178" s="26">
        <v>394978</v>
      </c>
      <c r="F178" s="156">
        <v>596112</v>
      </c>
      <c r="G178" s="2">
        <f t="shared" si="5"/>
        <v>201134</v>
      </c>
      <c r="H178" s="44">
        <f t="shared" si="4"/>
        <v>0.50919999999999999</v>
      </c>
      <c r="I178" s="61">
        <v>1</v>
      </c>
      <c r="J178" s="65" t="s">
        <v>870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</row>
    <row r="179" spans="1:485" s="40" customFormat="1" x14ac:dyDescent="0.2">
      <c r="A179" s="46" t="s">
        <v>311</v>
      </c>
      <c r="B179" s="47" t="s">
        <v>312</v>
      </c>
      <c r="C179" s="47" t="s">
        <v>63</v>
      </c>
      <c r="D179" s="47" t="s">
        <v>321</v>
      </c>
      <c r="E179" s="26">
        <v>924652</v>
      </c>
      <c r="F179" s="156">
        <v>889685</v>
      </c>
      <c r="G179" s="2">
        <f t="shared" si="5"/>
        <v>-34967</v>
      </c>
      <c r="H179" s="44">
        <f t="shared" si="4"/>
        <v>-3.78E-2</v>
      </c>
      <c r="I179" s="61" t="s">
        <v>870</v>
      </c>
      <c r="J179" s="65" t="s">
        <v>870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</row>
    <row r="180" spans="1:485" s="40" customFormat="1" x14ac:dyDescent="0.2">
      <c r="A180" s="46" t="s">
        <v>311</v>
      </c>
      <c r="B180" s="47" t="s">
        <v>312</v>
      </c>
      <c r="C180" s="47" t="s">
        <v>99</v>
      </c>
      <c r="D180" s="47" t="s">
        <v>322</v>
      </c>
      <c r="E180" s="26">
        <v>26396</v>
      </c>
      <c r="F180" s="156">
        <v>27277</v>
      </c>
      <c r="G180" s="2">
        <f t="shared" si="5"/>
        <v>881</v>
      </c>
      <c r="H180" s="44">
        <f t="shared" si="4"/>
        <v>3.3399999999999999E-2</v>
      </c>
      <c r="I180" s="61">
        <v>1</v>
      </c>
      <c r="J180" s="65">
        <v>1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</row>
    <row r="181" spans="1:485" s="40" customFormat="1" x14ac:dyDescent="0.2">
      <c r="A181" s="46" t="s">
        <v>311</v>
      </c>
      <c r="B181" s="47" t="s">
        <v>312</v>
      </c>
      <c r="C181" s="47" t="s">
        <v>323</v>
      </c>
      <c r="D181" s="47" t="s">
        <v>324</v>
      </c>
      <c r="E181" s="26">
        <v>927296</v>
      </c>
      <c r="F181" s="156">
        <v>204526</v>
      </c>
      <c r="G181" s="2">
        <f t="shared" si="5"/>
        <v>-722770</v>
      </c>
      <c r="H181" s="44">
        <f t="shared" si="4"/>
        <v>-0.77939999999999998</v>
      </c>
      <c r="I181" s="61">
        <v>1</v>
      </c>
      <c r="J181" s="65" t="s">
        <v>870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</row>
    <row r="182" spans="1:485" s="40" customFormat="1" x14ac:dyDescent="0.2">
      <c r="A182" s="46" t="s">
        <v>311</v>
      </c>
      <c r="B182" s="47" t="s">
        <v>312</v>
      </c>
      <c r="C182" s="47" t="s">
        <v>325</v>
      </c>
      <c r="D182" s="47" t="s">
        <v>326</v>
      </c>
      <c r="E182" s="26">
        <v>3817232</v>
      </c>
      <c r="F182" s="156">
        <v>4098788</v>
      </c>
      <c r="G182" s="2">
        <f t="shared" si="5"/>
        <v>281556</v>
      </c>
      <c r="H182" s="44">
        <f t="shared" si="4"/>
        <v>7.3800000000000004E-2</v>
      </c>
      <c r="I182" s="61" t="s">
        <v>870</v>
      </c>
      <c r="J182" s="65" t="s">
        <v>870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</row>
    <row r="183" spans="1:485" s="40" customFormat="1" x14ac:dyDescent="0.2">
      <c r="A183" s="46" t="s">
        <v>311</v>
      </c>
      <c r="B183" s="47" t="s">
        <v>312</v>
      </c>
      <c r="C183" s="47" t="s">
        <v>327</v>
      </c>
      <c r="D183" s="47" t="s">
        <v>328</v>
      </c>
      <c r="E183" s="26">
        <v>3461941</v>
      </c>
      <c r="F183" s="156">
        <v>3608628</v>
      </c>
      <c r="G183" s="2">
        <f t="shared" si="5"/>
        <v>146687</v>
      </c>
      <c r="H183" s="44">
        <f t="shared" si="4"/>
        <v>4.24E-2</v>
      </c>
      <c r="I183" s="61" t="s">
        <v>870</v>
      </c>
      <c r="J183" s="65" t="s">
        <v>870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</row>
    <row r="184" spans="1:485" s="40" customFormat="1" x14ac:dyDescent="0.2">
      <c r="A184" s="46" t="s">
        <v>311</v>
      </c>
      <c r="B184" s="47" t="s">
        <v>312</v>
      </c>
      <c r="C184" s="47" t="s">
        <v>263</v>
      </c>
      <c r="D184" s="47" t="s">
        <v>329</v>
      </c>
      <c r="E184" s="26">
        <v>561250</v>
      </c>
      <c r="F184" s="156">
        <v>636776</v>
      </c>
      <c r="G184" s="2">
        <f t="shared" si="5"/>
        <v>75526</v>
      </c>
      <c r="H184" s="44">
        <f t="shared" si="4"/>
        <v>0.1346</v>
      </c>
      <c r="I184" s="61" t="s">
        <v>870</v>
      </c>
      <c r="J184" s="65" t="s">
        <v>870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</row>
    <row r="185" spans="1:485" s="40" customFormat="1" x14ac:dyDescent="0.2">
      <c r="A185" s="46" t="s">
        <v>311</v>
      </c>
      <c r="B185" s="47" t="s">
        <v>312</v>
      </c>
      <c r="C185" s="47" t="s">
        <v>53</v>
      </c>
      <c r="D185" s="47" t="s">
        <v>330</v>
      </c>
      <c r="E185" s="26">
        <v>556090</v>
      </c>
      <c r="F185" s="156">
        <v>801291</v>
      </c>
      <c r="G185" s="2">
        <f t="shared" si="5"/>
        <v>245201</v>
      </c>
      <c r="H185" s="44">
        <f t="shared" si="4"/>
        <v>0.44090000000000001</v>
      </c>
      <c r="I185" s="61">
        <v>1</v>
      </c>
      <c r="J185" s="65" t="s">
        <v>870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</row>
    <row r="186" spans="1:485" s="40" customFormat="1" x14ac:dyDescent="0.2">
      <c r="A186" s="46" t="s">
        <v>331</v>
      </c>
      <c r="B186" s="47" t="s">
        <v>332</v>
      </c>
      <c r="C186" s="47" t="s">
        <v>333</v>
      </c>
      <c r="D186" s="47" t="s">
        <v>334</v>
      </c>
      <c r="E186" s="26">
        <v>21588</v>
      </c>
      <c r="F186" s="156">
        <v>21820</v>
      </c>
      <c r="G186" s="2">
        <f t="shared" si="5"/>
        <v>232</v>
      </c>
      <c r="H186" s="44">
        <f t="shared" si="4"/>
        <v>1.0699999999999999E-2</v>
      </c>
      <c r="I186" s="61">
        <v>1</v>
      </c>
      <c r="J186" s="65">
        <v>1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</row>
    <row r="187" spans="1:485" s="40" customFormat="1" x14ac:dyDescent="0.2">
      <c r="A187" s="46" t="s">
        <v>331</v>
      </c>
      <c r="B187" s="47" t="s">
        <v>332</v>
      </c>
      <c r="C187" s="47" t="s">
        <v>335</v>
      </c>
      <c r="D187" s="47" t="s">
        <v>336</v>
      </c>
      <c r="E187" s="26">
        <v>21253</v>
      </c>
      <c r="F187" s="156">
        <v>20971</v>
      </c>
      <c r="G187" s="2">
        <f t="shared" si="5"/>
        <v>-282</v>
      </c>
      <c r="H187" s="44">
        <f t="shared" si="4"/>
        <v>-1.3299999999999999E-2</v>
      </c>
      <c r="I187" s="61">
        <v>1</v>
      </c>
      <c r="J187" s="65">
        <v>1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</row>
    <row r="188" spans="1:485" s="40" customFormat="1" x14ac:dyDescent="0.2">
      <c r="A188" s="46" t="s">
        <v>331</v>
      </c>
      <c r="B188" s="47" t="s">
        <v>332</v>
      </c>
      <c r="C188" s="47" t="s">
        <v>325</v>
      </c>
      <c r="D188" s="47" t="s">
        <v>337</v>
      </c>
      <c r="E188" s="26">
        <v>106236</v>
      </c>
      <c r="F188" s="156">
        <v>24107</v>
      </c>
      <c r="G188" s="2">
        <f t="shared" si="5"/>
        <v>-82129</v>
      </c>
      <c r="H188" s="44">
        <f t="shared" si="4"/>
        <v>-0.77310000000000001</v>
      </c>
      <c r="I188" s="61">
        <v>1</v>
      </c>
      <c r="J188" s="65">
        <v>1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</row>
    <row r="189" spans="1:485" s="40" customFormat="1" x14ac:dyDescent="0.2">
      <c r="A189" s="46" t="s">
        <v>338</v>
      </c>
      <c r="B189" s="47" t="s">
        <v>339</v>
      </c>
      <c r="C189" s="47" t="s">
        <v>26</v>
      </c>
      <c r="D189" s="47" t="s">
        <v>340</v>
      </c>
      <c r="E189" s="26">
        <v>3141750</v>
      </c>
      <c r="F189" s="156">
        <v>3857090</v>
      </c>
      <c r="G189" s="2">
        <f t="shared" si="5"/>
        <v>715340</v>
      </c>
      <c r="H189" s="44">
        <f t="shared" si="4"/>
        <v>0.22770000000000001</v>
      </c>
      <c r="I189" s="61" t="s">
        <v>870</v>
      </c>
      <c r="J189" s="65" t="s">
        <v>870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</row>
    <row r="190" spans="1:485" s="40" customFormat="1" x14ac:dyDescent="0.2">
      <c r="A190" s="46" t="s">
        <v>338</v>
      </c>
      <c r="B190" s="47" t="s">
        <v>339</v>
      </c>
      <c r="C190" s="47" t="s">
        <v>79</v>
      </c>
      <c r="D190" s="47" t="s">
        <v>341</v>
      </c>
      <c r="E190" s="26">
        <v>968485</v>
      </c>
      <c r="F190" s="156">
        <v>1044097</v>
      </c>
      <c r="G190" s="2">
        <f t="shared" si="5"/>
        <v>75612</v>
      </c>
      <c r="H190" s="44">
        <f t="shared" si="4"/>
        <v>7.8100000000000003E-2</v>
      </c>
      <c r="I190" s="61" t="s">
        <v>870</v>
      </c>
      <c r="J190" s="65" t="s">
        <v>870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</row>
    <row r="191" spans="1:485" s="40" customFormat="1" x14ac:dyDescent="0.2">
      <c r="A191" s="46" t="s">
        <v>342</v>
      </c>
      <c r="B191" s="47" t="s">
        <v>343</v>
      </c>
      <c r="C191" s="47" t="s">
        <v>344</v>
      </c>
      <c r="D191" s="47" t="s">
        <v>345</v>
      </c>
      <c r="E191" s="26">
        <v>2259228</v>
      </c>
      <c r="F191" s="156">
        <v>2635930</v>
      </c>
      <c r="G191" s="2">
        <f t="shared" si="5"/>
        <v>376702</v>
      </c>
      <c r="H191" s="44">
        <f t="shared" si="4"/>
        <v>0.16669999999999999</v>
      </c>
      <c r="I191" s="61" t="s">
        <v>870</v>
      </c>
      <c r="J191" s="65" t="s">
        <v>870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</row>
    <row r="192" spans="1:485" s="40" customFormat="1" x14ac:dyDescent="0.2">
      <c r="A192" s="46" t="s">
        <v>346</v>
      </c>
      <c r="B192" s="47" t="s">
        <v>347</v>
      </c>
      <c r="C192" s="47" t="s">
        <v>26</v>
      </c>
      <c r="D192" s="47" t="s">
        <v>348</v>
      </c>
      <c r="E192" s="26">
        <v>664117</v>
      </c>
      <c r="F192" s="156">
        <v>979551</v>
      </c>
      <c r="G192" s="2">
        <f t="shared" si="5"/>
        <v>315434</v>
      </c>
      <c r="H192" s="44">
        <f t="shared" si="4"/>
        <v>0.47499999999999998</v>
      </c>
      <c r="I192" s="61" t="s">
        <v>870</v>
      </c>
      <c r="J192" s="65" t="s">
        <v>870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</row>
    <row r="193" spans="1:485" s="40" customFormat="1" x14ac:dyDescent="0.2">
      <c r="A193" s="46" t="s">
        <v>346</v>
      </c>
      <c r="B193" s="47" t="s">
        <v>347</v>
      </c>
      <c r="C193" s="47" t="s">
        <v>16</v>
      </c>
      <c r="D193" s="47" t="s">
        <v>349</v>
      </c>
      <c r="E193" s="26">
        <v>691863</v>
      </c>
      <c r="F193" s="156">
        <v>912781</v>
      </c>
      <c r="G193" s="2">
        <f t="shared" si="5"/>
        <v>220918</v>
      </c>
      <c r="H193" s="44">
        <f t="shared" si="4"/>
        <v>0.31929999999999997</v>
      </c>
      <c r="I193" s="61" t="s">
        <v>870</v>
      </c>
      <c r="J193" s="65" t="s">
        <v>870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</row>
    <row r="194" spans="1:485" s="40" customFormat="1" x14ac:dyDescent="0.2">
      <c r="A194" s="46" t="s">
        <v>350</v>
      </c>
      <c r="B194" s="47" t="s">
        <v>351</v>
      </c>
      <c r="C194" s="47" t="s">
        <v>153</v>
      </c>
      <c r="D194" s="47" t="s">
        <v>352</v>
      </c>
      <c r="E194" s="26">
        <v>639366</v>
      </c>
      <c r="F194" s="156">
        <v>774767</v>
      </c>
      <c r="G194" s="2">
        <f t="shared" si="5"/>
        <v>135401</v>
      </c>
      <c r="H194" s="44">
        <f t="shared" si="4"/>
        <v>0.21179999999999999</v>
      </c>
      <c r="I194" s="61" t="s">
        <v>870</v>
      </c>
      <c r="J194" s="65" t="s">
        <v>870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</row>
    <row r="195" spans="1:485" s="40" customFormat="1" x14ac:dyDescent="0.2">
      <c r="A195" s="46" t="s">
        <v>350</v>
      </c>
      <c r="B195" s="47" t="s">
        <v>351</v>
      </c>
      <c r="C195" s="47" t="s">
        <v>353</v>
      </c>
      <c r="D195" s="47" t="s">
        <v>354</v>
      </c>
      <c r="E195" s="26">
        <v>661320</v>
      </c>
      <c r="F195" s="156">
        <v>811718</v>
      </c>
      <c r="G195" s="2">
        <f t="shared" si="5"/>
        <v>150398</v>
      </c>
      <c r="H195" s="44">
        <f t="shared" si="4"/>
        <v>0.22739999999999999</v>
      </c>
      <c r="I195" s="61" t="s">
        <v>870</v>
      </c>
      <c r="J195" s="65" t="s">
        <v>870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</row>
    <row r="196" spans="1:485" s="40" customFormat="1" x14ac:dyDescent="0.2">
      <c r="A196" s="46" t="s">
        <v>350</v>
      </c>
      <c r="B196" s="47" t="s">
        <v>351</v>
      </c>
      <c r="C196" s="47" t="s">
        <v>95</v>
      </c>
      <c r="D196" s="47" t="s">
        <v>355</v>
      </c>
      <c r="E196" s="26">
        <v>4929467</v>
      </c>
      <c r="F196" s="156">
        <v>5650515</v>
      </c>
      <c r="G196" s="2">
        <f t="shared" si="5"/>
        <v>721048</v>
      </c>
      <c r="H196" s="44">
        <f t="shared" si="4"/>
        <v>0.14630000000000001</v>
      </c>
      <c r="I196" s="61" t="s">
        <v>870</v>
      </c>
      <c r="J196" s="65" t="s">
        <v>870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</row>
    <row r="197" spans="1:485" s="40" customFormat="1" x14ac:dyDescent="0.2">
      <c r="A197" s="46" t="s">
        <v>350</v>
      </c>
      <c r="B197" s="47" t="s">
        <v>351</v>
      </c>
      <c r="C197" s="47" t="s">
        <v>356</v>
      </c>
      <c r="D197" s="47" t="s">
        <v>357</v>
      </c>
      <c r="E197" s="26">
        <v>978697</v>
      </c>
      <c r="F197" s="156">
        <v>1174531</v>
      </c>
      <c r="G197" s="2">
        <f t="shared" si="5"/>
        <v>195834</v>
      </c>
      <c r="H197" s="44">
        <f t="shared" si="4"/>
        <v>0.2001</v>
      </c>
      <c r="I197" s="61" t="s">
        <v>870</v>
      </c>
      <c r="J197" s="65" t="s">
        <v>870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</row>
    <row r="198" spans="1:485" s="40" customFormat="1" x14ac:dyDescent="0.2">
      <c r="A198" s="46" t="s">
        <v>350</v>
      </c>
      <c r="B198" s="47" t="s">
        <v>351</v>
      </c>
      <c r="C198" s="47" t="s">
        <v>143</v>
      </c>
      <c r="D198" s="47" t="s">
        <v>358</v>
      </c>
      <c r="E198" s="26">
        <v>1656941</v>
      </c>
      <c r="F198" s="156">
        <v>1837861</v>
      </c>
      <c r="G198" s="2">
        <f t="shared" si="5"/>
        <v>180920</v>
      </c>
      <c r="H198" s="44">
        <f t="shared" si="4"/>
        <v>0.10920000000000001</v>
      </c>
      <c r="I198" s="61" t="s">
        <v>870</v>
      </c>
      <c r="J198" s="65" t="s">
        <v>870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</row>
    <row r="199" spans="1:485" s="40" customFormat="1" x14ac:dyDescent="0.2">
      <c r="A199" s="46" t="s">
        <v>359</v>
      </c>
      <c r="B199" s="47" t="s">
        <v>360</v>
      </c>
      <c r="C199" s="47" t="s">
        <v>26</v>
      </c>
      <c r="D199" s="47" t="s">
        <v>361</v>
      </c>
      <c r="E199" s="26">
        <v>460453</v>
      </c>
      <c r="F199" s="156">
        <v>559151</v>
      </c>
      <c r="G199" s="2">
        <f t="shared" si="5"/>
        <v>98698</v>
      </c>
      <c r="H199" s="44">
        <f t="shared" si="4"/>
        <v>0.21429999999999999</v>
      </c>
      <c r="I199" s="61" t="s">
        <v>870</v>
      </c>
      <c r="J199" s="65" t="s">
        <v>870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</row>
    <row r="200" spans="1:485" s="40" customFormat="1" x14ac:dyDescent="0.2">
      <c r="A200" s="46" t="s">
        <v>359</v>
      </c>
      <c r="B200" s="47" t="s">
        <v>360</v>
      </c>
      <c r="C200" s="47" t="s">
        <v>82</v>
      </c>
      <c r="D200" s="47" t="s">
        <v>362</v>
      </c>
      <c r="E200" s="26">
        <v>1316931</v>
      </c>
      <c r="F200" s="156">
        <v>1549388</v>
      </c>
      <c r="G200" s="2">
        <f t="shared" si="5"/>
        <v>232457</v>
      </c>
      <c r="H200" s="44">
        <f t="shared" si="4"/>
        <v>0.17649999999999999</v>
      </c>
      <c r="I200" s="61" t="s">
        <v>870</v>
      </c>
      <c r="J200" s="65" t="s">
        <v>870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</row>
    <row r="201" spans="1:485" s="40" customFormat="1" x14ac:dyDescent="0.2">
      <c r="A201" s="46" t="s">
        <v>359</v>
      </c>
      <c r="B201" s="47" t="s">
        <v>360</v>
      </c>
      <c r="C201" s="47" t="s">
        <v>170</v>
      </c>
      <c r="D201" s="47" t="s">
        <v>363</v>
      </c>
      <c r="E201" s="26">
        <v>2921612</v>
      </c>
      <c r="F201" s="156">
        <v>3517769</v>
      </c>
      <c r="G201" s="2">
        <f t="shared" si="5"/>
        <v>596157</v>
      </c>
      <c r="H201" s="44">
        <f t="shared" ref="H201:H264" si="6">ROUND(G201/E201,4)</f>
        <v>0.2041</v>
      </c>
      <c r="I201" s="61" t="s">
        <v>870</v>
      </c>
      <c r="J201" s="65" t="s">
        <v>870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</row>
    <row r="202" spans="1:485" s="40" customFormat="1" x14ac:dyDescent="0.2">
      <c r="A202" s="46" t="s">
        <v>359</v>
      </c>
      <c r="B202" s="47" t="s">
        <v>360</v>
      </c>
      <c r="C202" s="47" t="s">
        <v>86</v>
      </c>
      <c r="D202" s="47" t="s">
        <v>364</v>
      </c>
      <c r="E202" s="26">
        <v>16330</v>
      </c>
      <c r="F202" s="156">
        <v>17268</v>
      </c>
      <c r="G202" s="2">
        <f t="shared" ref="G202:G265" si="7">SUM(F202-E202)</f>
        <v>938</v>
      </c>
      <c r="H202" s="44">
        <f t="shared" si="6"/>
        <v>5.74E-2</v>
      </c>
      <c r="I202" s="61">
        <v>1</v>
      </c>
      <c r="J202" s="65">
        <v>1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</row>
    <row r="203" spans="1:485" s="40" customFormat="1" x14ac:dyDescent="0.2">
      <c r="A203" s="46" t="s">
        <v>359</v>
      </c>
      <c r="B203" s="47" t="s">
        <v>360</v>
      </c>
      <c r="C203" s="47" t="s">
        <v>333</v>
      </c>
      <c r="D203" s="47" t="s">
        <v>365</v>
      </c>
      <c r="E203" s="26">
        <v>266711</v>
      </c>
      <c r="F203" s="156">
        <v>422420</v>
      </c>
      <c r="G203" s="2">
        <f t="shared" si="7"/>
        <v>155709</v>
      </c>
      <c r="H203" s="44">
        <f t="shared" si="6"/>
        <v>0.58379999999999999</v>
      </c>
      <c r="I203" s="61" t="s">
        <v>870</v>
      </c>
      <c r="J203" s="65" t="s">
        <v>870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</row>
    <row r="204" spans="1:485" s="40" customFormat="1" x14ac:dyDescent="0.2">
      <c r="A204" s="46" t="s">
        <v>366</v>
      </c>
      <c r="B204" s="47" t="s">
        <v>367</v>
      </c>
      <c r="C204" s="47" t="s">
        <v>26</v>
      </c>
      <c r="D204" s="47" t="s">
        <v>368</v>
      </c>
      <c r="E204" s="26">
        <v>1776562</v>
      </c>
      <c r="F204" s="156">
        <v>2024680</v>
      </c>
      <c r="G204" s="2">
        <f t="shared" si="7"/>
        <v>248118</v>
      </c>
      <c r="H204" s="44">
        <f t="shared" si="6"/>
        <v>0.13969999999999999</v>
      </c>
      <c r="I204" s="61" t="s">
        <v>870</v>
      </c>
      <c r="J204" s="65" t="s">
        <v>870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</row>
    <row r="205" spans="1:485" s="40" customFormat="1" x14ac:dyDescent="0.2">
      <c r="A205" s="46" t="s">
        <v>366</v>
      </c>
      <c r="B205" s="47" t="s">
        <v>367</v>
      </c>
      <c r="C205" s="47" t="s">
        <v>369</v>
      </c>
      <c r="D205" s="47" t="s">
        <v>370</v>
      </c>
      <c r="E205" s="26">
        <v>391273</v>
      </c>
      <c r="F205" s="156">
        <v>521132</v>
      </c>
      <c r="G205" s="2">
        <f t="shared" si="7"/>
        <v>129859</v>
      </c>
      <c r="H205" s="44">
        <f t="shared" si="6"/>
        <v>0.33189999999999997</v>
      </c>
      <c r="I205" s="61" t="s">
        <v>870</v>
      </c>
      <c r="J205" s="65" t="s">
        <v>870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</row>
    <row r="206" spans="1:485" s="40" customFormat="1" x14ac:dyDescent="0.2">
      <c r="A206" s="46" t="s">
        <v>366</v>
      </c>
      <c r="B206" s="47" t="s">
        <v>367</v>
      </c>
      <c r="C206" s="47" t="s">
        <v>251</v>
      </c>
      <c r="D206" s="47" t="s">
        <v>371</v>
      </c>
      <c r="E206" s="26">
        <v>11368751</v>
      </c>
      <c r="F206" s="156">
        <v>13116670</v>
      </c>
      <c r="G206" s="2">
        <f t="shared" si="7"/>
        <v>1747919</v>
      </c>
      <c r="H206" s="44">
        <f t="shared" si="6"/>
        <v>0.1537</v>
      </c>
      <c r="I206" s="61" t="s">
        <v>870</v>
      </c>
      <c r="J206" s="65" t="s">
        <v>870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</row>
    <row r="207" spans="1:485" s="40" customFormat="1" x14ac:dyDescent="0.2">
      <c r="A207" s="46" t="s">
        <v>366</v>
      </c>
      <c r="B207" s="47" t="s">
        <v>367</v>
      </c>
      <c r="C207" s="47" t="s">
        <v>84</v>
      </c>
      <c r="D207" s="47" t="s">
        <v>884</v>
      </c>
      <c r="E207" s="26">
        <v>1028992</v>
      </c>
      <c r="F207" s="156">
        <v>1141782</v>
      </c>
      <c r="G207" s="2">
        <f t="shared" si="7"/>
        <v>112790</v>
      </c>
      <c r="H207" s="44">
        <f t="shared" si="6"/>
        <v>0.1096</v>
      </c>
      <c r="I207" s="61" t="s">
        <v>870</v>
      </c>
      <c r="J207" s="65" t="s">
        <v>870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</row>
    <row r="208" spans="1:485" s="40" customFormat="1" x14ac:dyDescent="0.2">
      <c r="A208" s="46" t="s">
        <v>366</v>
      </c>
      <c r="B208" s="47" t="s">
        <v>367</v>
      </c>
      <c r="C208" s="47" t="s">
        <v>333</v>
      </c>
      <c r="D208" s="47" t="s">
        <v>372</v>
      </c>
      <c r="E208" s="26">
        <v>1060098</v>
      </c>
      <c r="F208" s="156">
        <v>1243616</v>
      </c>
      <c r="G208" s="2">
        <f t="shared" si="7"/>
        <v>183518</v>
      </c>
      <c r="H208" s="44">
        <f t="shared" si="6"/>
        <v>0.1731</v>
      </c>
      <c r="I208" s="61" t="s">
        <v>870</v>
      </c>
      <c r="J208" s="65" t="s">
        <v>870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</row>
    <row r="209" spans="1:485" s="40" customFormat="1" x14ac:dyDescent="0.2">
      <c r="A209" s="46" t="s">
        <v>373</v>
      </c>
      <c r="B209" s="47" t="s">
        <v>374</v>
      </c>
      <c r="C209" s="47" t="s">
        <v>176</v>
      </c>
      <c r="D209" s="47" t="s">
        <v>375</v>
      </c>
      <c r="E209" s="26">
        <v>511157</v>
      </c>
      <c r="F209" s="156">
        <v>586399</v>
      </c>
      <c r="G209" s="2">
        <f t="shared" si="7"/>
        <v>75242</v>
      </c>
      <c r="H209" s="44">
        <f t="shared" si="6"/>
        <v>0.1472</v>
      </c>
      <c r="I209" s="61" t="s">
        <v>870</v>
      </c>
      <c r="J209" s="65" t="s">
        <v>870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</row>
    <row r="210" spans="1:485" s="40" customFormat="1" x14ac:dyDescent="0.2">
      <c r="A210" s="46" t="s">
        <v>373</v>
      </c>
      <c r="B210" s="47" t="s">
        <v>374</v>
      </c>
      <c r="C210" s="47" t="s">
        <v>26</v>
      </c>
      <c r="D210" s="47" t="s">
        <v>376</v>
      </c>
      <c r="E210" s="26">
        <v>1029023</v>
      </c>
      <c r="F210" s="156">
        <v>1224975</v>
      </c>
      <c r="G210" s="2">
        <f t="shared" si="7"/>
        <v>195952</v>
      </c>
      <c r="H210" s="44">
        <f t="shared" si="6"/>
        <v>0.19040000000000001</v>
      </c>
      <c r="I210" s="61" t="s">
        <v>870</v>
      </c>
      <c r="J210" s="65" t="s">
        <v>870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</row>
    <row r="211" spans="1:485" s="40" customFormat="1" x14ac:dyDescent="0.2">
      <c r="A211" s="46" t="s">
        <v>373</v>
      </c>
      <c r="B211" s="47" t="s">
        <v>374</v>
      </c>
      <c r="C211" s="47" t="s">
        <v>369</v>
      </c>
      <c r="D211" s="47" t="s">
        <v>377</v>
      </c>
      <c r="E211" s="26">
        <v>1793247</v>
      </c>
      <c r="F211" s="156">
        <v>2114404</v>
      </c>
      <c r="G211" s="2">
        <f t="shared" si="7"/>
        <v>321157</v>
      </c>
      <c r="H211" s="44">
        <f t="shared" si="6"/>
        <v>0.17910000000000001</v>
      </c>
      <c r="I211" s="61" t="s">
        <v>870</v>
      </c>
      <c r="J211" s="65" t="s">
        <v>870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</row>
    <row r="212" spans="1:485" s="40" customFormat="1" x14ac:dyDescent="0.2">
      <c r="A212" s="46" t="s">
        <v>373</v>
      </c>
      <c r="B212" s="47" t="s">
        <v>374</v>
      </c>
      <c r="C212" s="47" t="s">
        <v>378</v>
      </c>
      <c r="D212" s="47" t="s">
        <v>379</v>
      </c>
      <c r="E212" s="26">
        <v>1585188</v>
      </c>
      <c r="F212" s="156">
        <v>2055602</v>
      </c>
      <c r="G212" s="2">
        <f t="shared" si="7"/>
        <v>470414</v>
      </c>
      <c r="H212" s="44">
        <f t="shared" si="6"/>
        <v>0.29680000000000001</v>
      </c>
      <c r="I212" s="61" t="s">
        <v>870</v>
      </c>
      <c r="J212" s="65" t="s">
        <v>870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</row>
    <row r="213" spans="1:485" s="40" customFormat="1" x14ac:dyDescent="0.2">
      <c r="A213" s="46" t="s">
        <v>380</v>
      </c>
      <c r="B213" s="47" t="s">
        <v>381</v>
      </c>
      <c r="C213" s="47" t="s">
        <v>382</v>
      </c>
      <c r="D213" s="47" t="s">
        <v>383</v>
      </c>
      <c r="E213" s="26">
        <v>282594</v>
      </c>
      <c r="F213" s="156">
        <v>360536</v>
      </c>
      <c r="G213" s="2">
        <f t="shared" si="7"/>
        <v>77942</v>
      </c>
      <c r="H213" s="44">
        <f t="shared" si="6"/>
        <v>0.27579999999999999</v>
      </c>
      <c r="I213" s="61" t="s">
        <v>870</v>
      </c>
      <c r="J213" s="65" t="s">
        <v>870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</row>
    <row r="214" spans="1:485" s="40" customFormat="1" x14ac:dyDescent="0.2">
      <c r="A214" s="46" t="s">
        <v>380</v>
      </c>
      <c r="B214" s="47" t="s">
        <v>381</v>
      </c>
      <c r="C214" s="47" t="s">
        <v>153</v>
      </c>
      <c r="D214" s="47" t="s">
        <v>384</v>
      </c>
      <c r="E214" s="26">
        <v>247841</v>
      </c>
      <c r="F214" s="156">
        <v>275304</v>
      </c>
      <c r="G214" s="2">
        <f t="shared" si="7"/>
        <v>27463</v>
      </c>
      <c r="H214" s="44">
        <f t="shared" si="6"/>
        <v>0.1108</v>
      </c>
      <c r="I214" s="61" t="s">
        <v>870</v>
      </c>
      <c r="J214" s="65" t="s">
        <v>870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</row>
    <row r="215" spans="1:485" s="40" customFormat="1" x14ac:dyDescent="0.2">
      <c r="A215" s="46" t="s">
        <v>380</v>
      </c>
      <c r="B215" s="47" t="s">
        <v>381</v>
      </c>
      <c r="C215" s="47" t="s">
        <v>57</v>
      </c>
      <c r="D215" s="47" t="s">
        <v>385</v>
      </c>
      <c r="E215" s="26">
        <v>100904</v>
      </c>
      <c r="F215" s="156">
        <v>231778</v>
      </c>
      <c r="G215" s="2">
        <f t="shared" si="7"/>
        <v>130874</v>
      </c>
      <c r="H215" s="44">
        <f t="shared" si="6"/>
        <v>1.2969999999999999</v>
      </c>
      <c r="I215" s="61" t="s">
        <v>870</v>
      </c>
      <c r="J215" s="65" t="s">
        <v>870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</row>
    <row r="216" spans="1:485" s="40" customFormat="1" x14ac:dyDescent="0.2">
      <c r="A216" s="46" t="s">
        <v>380</v>
      </c>
      <c r="B216" s="47" t="s">
        <v>381</v>
      </c>
      <c r="C216" s="47" t="s">
        <v>95</v>
      </c>
      <c r="D216" s="47" t="s">
        <v>386</v>
      </c>
      <c r="E216" s="26">
        <v>2945946</v>
      </c>
      <c r="F216" s="156">
        <v>3433078</v>
      </c>
      <c r="G216" s="2">
        <f t="shared" si="7"/>
        <v>487132</v>
      </c>
      <c r="H216" s="44">
        <f t="shared" si="6"/>
        <v>0.16539999999999999</v>
      </c>
      <c r="I216" s="61" t="s">
        <v>870</v>
      </c>
      <c r="J216" s="65" t="s">
        <v>870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</row>
    <row r="217" spans="1:485" s="40" customFormat="1" x14ac:dyDescent="0.2">
      <c r="A217" s="46" t="s">
        <v>380</v>
      </c>
      <c r="B217" s="47" t="s">
        <v>381</v>
      </c>
      <c r="C217" s="47" t="s">
        <v>193</v>
      </c>
      <c r="D217" s="47" t="s">
        <v>387</v>
      </c>
      <c r="E217" s="26">
        <v>493317</v>
      </c>
      <c r="F217" s="156">
        <v>663749</v>
      </c>
      <c r="G217" s="2">
        <f t="shared" si="7"/>
        <v>170432</v>
      </c>
      <c r="H217" s="44">
        <f t="shared" si="6"/>
        <v>0.34549999999999997</v>
      </c>
      <c r="I217" s="61" t="s">
        <v>870</v>
      </c>
      <c r="J217" s="65" t="s">
        <v>870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</row>
    <row r="218" spans="1:485" s="40" customFormat="1" x14ac:dyDescent="0.2">
      <c r="A218" s="46" t="s">
        <v>380</v>
      </c>
      <c r="B218" s="47" t="s">
        <v>381</v>
      </c>
      <c r="C218" s="47" t="s">
        <v>170</v>
      </c>
      <c r="D218" s="47" t="s">
        <v>388</v>
      </c>
      <c r="E218" s="26">
        <v>513496</v>
      </c>
      <c r="F218" s="156">
        <v>610358</v>
      </c>
      <c r="G218" s="2">
        <f t="shared" si="7"/>
        <v>96862</v>
      </c>
      <c r="H218" s="44">
        <f t="shared" si="6"/>
        <v>0.18859999999999999</v>
      </c>
      <c r="I218" s="61" t="s">
        <v>870</v>
      </c>
      <c r="J218" s="65" t="s">
        <v>870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</row>
    <row r="219" spans="1:485" s="40" customFormat="1" x14ac:dyDescent="0.2">
      <c r="A219" s="46" t="s">
        <v>380</v>
      </c>
      <c r="B219" s="47" t="s">
        <v>381</v>
      </c>
      <c r="C219" s="47" t="s">
        <v>356</v>
      </c>
      <c r="D219" s="47" t="s">
        <v>389</v>
      </c>
      <c r="E219" s="26">
        <v>705576</v>
      </c>
      <c r="F219" s="156">
        <v>849039</v>
      </c>
      <c r="G219" s="2">
        <f t="shared" si="7"/>
        <v>143463</v>
      </c>
      <c r="H219" s="44">
        <f t="shared" si="6"/>
        <v>0.20330000000000001</v>
      </c>
      <c r="I219" s="61" t="s">
        <v>870</v>
      </c>
      <c r="J219" s="65" t="s">
        <v>870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</row>
    <row r="220" spans="1:485" s="40" customFormat="1" x14ac:dyDescent="0.2">
      <c r="A220" s="46" t="s">
        <v>390</v>
      </c>
      <c r="B220" s="47" t="s">
        <v>391</v>
      </c>
      <c r="C220" s="47" t="s">
        <v>392</v>
      </c>
      <c r="D220" s="47" t="s">
        <v>393</v>
      </c>
      <c r="E220" s="26">
        <v>11092</v>
      </c>
      <c r="F220" s="156">
        <v>11765</v>
      </c>
      <c r="G220" s="2">
        <f t="shared" si="7"/>
        <v>673</v>
      </c>
      <c r="H220" s="44">
        <f t="shared" si="6"/>
        <v>6.0699999999999997E-2</v>
      </c>
      <c r="I220" s="61">
        <v>1</v>
      </c>
      <c r="J220" s="65">
        <v>1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</row>
    <row r="221" spans="1:485" s="40" customFormat="1" x14ac:dyDescent="0.2">
      <c r="A221" s="46" t="s">
        <v>390</v>
      </c>
      <c r="B221" s="47" t="s">
        <v>391</v>
      </c>
      <c r="C221" s="47" t="s">
        <v>394</v>
      </c>
      <c r="D221" s="47" t="s">
        <v>395</v>
      </c>
      <c r="E221" s="26">
        <v>12385</v>
      </c>
      <c r="F221" s="156">
        <v>12299</v>
      </c>
      <c r="G221" s="2">
        <f t="shared" si="7"/>
        <v>-86</v>
      </c>
      <c r="H221" s="44">
        <f t="shared" si="6"/>
        <v>-6.8999999999999999E-3</v>
      </c>
      <c r="I221" s="61">
        <v>1</v>
      </c>
      <c r="J221" s="65">
        <v>1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</row>
    <row r="222" spans="1:485" s="40" customFormat="1" x14ac:dyDescent="0.2">
      <c r="A222" s="46" t="s">
        <v>390</v>
      </c>
      <c r="B222" s="47" t="s">
        <v>391</v>
      </c>
      <c r="C222" s="47" t="s">
        <v>396</v>
      </c>
      <c r="D222" s="47" t="s">
        <v>397</v>
      </c>
      <c r="E222" s="26">
        <v>4275090</v>
      </c>
      <c r="F222" s="156">
        <v>4828799</v>
      </c>
      <c r="G222" s="2">
        <f t="shared" si="7"/>
        <v>553709</v>
      </c>
      <c r="H222" s="44">
        <f t="shared" si="6"/>
        <v>0.1295</v>
      </c>
      <c r="I222" s="61" t="s">
        <v>870</v>
      </c>
      <c r="J222" s="65" t="s">
        <v>870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</row>
    <row r="223" spans="1:485" s="40" customFormat="1" x14ac:dyDescent="0.2">
      <c r="A223" s="46" t="s">
        <v>390</v>
      </c>
      <c r="B223" s="47" t="s">
        <v>391</v>
      </c>
      <c r="C223" s="47" t="s">
        <v>398</v>
      </c>
      <c r="D223" s="47" t="s">
        <v>399</v>
      </c>
      <c r="E223" s="26">
        <v>12247654</v>
      </c>
      <c r="F223" s="156">
        <v>14449836</v>
      </c>
      <c r="G223" s="2">
        <f t="shared" si="7"/>
        <v>2202182</v>
      </c>
      <c r="H223" s="44">
        <f t="shared" si="6"/>
        <v>0.17979999999999999</v>
      </c>
      <c r="I223" s="61" t="s">
        <v>870</v>
      </c>
      <c r="J223" s="65" t="s">
        <v>870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</row>
    <row r="224" spans="1:485" s="40" customFormat="1" x14ac:dyDescent="0.2">
      <c r="A224" s="46" t="s">
        <v>390</v>
      </c>
      <c r="B224" s="47" t="s">
        <v>391</v>
      </c>
      <c r="C224" s="47" t="s">
        <v>400</v>
      </c>
      <c r="D224" s="47" t="s">
        <v>401</v>
      </c>
      <c r="E224" s="26">
        <v>2053869</v>
      </c>
      <c r="F224" s="156">
        <v>2378203</v>
      </c>
      <c r="G224" s="2">
        <f t="shared" si="7"/>
        <v>324334</v>
      </c>
      <c r="H224" s="44">
        <f t="shared" si="6"/>
        <v>0.15790000000000001</v>
      </c>
      <c r="I224" s="61" t="s">
        <v>870</v>
      </c>
      <c r="J224" s="65" t="s">
        <v>870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</row>
    <row r="225" spans="1:485" s="40" customFormat="1" x14ac:dyDescent="0.2">
      <c r="A225" s="46" t="s">
        <v>390</v>
      </c>
      <c r="B225" s="47" t="s">
        <v>391</v>
      </c>
      <c r="C225" s="47" t="s">
        <v>402</v>
      </c>
      <c r="D225" s="47" t="s">
        <v>403</v>
      </c>
      <c r="E225" s="26">
        <v>2002014</v>
      </c>
      <c r="F225" s="156">
        <v>2703910</v>
      </c>
      <c r="G225" s="2">
        <f t="shared" si="7"/>
        <v>701896</v>
      </c>
      <c r="H225" s="44">
        <f t="shared" si="6"/>
        <v>0.35060000000000002</v>
      </c>
      <c r="I225" s="61" t="s">
        <v>870</v>
      </c>
      <c r="J225" s="65" t="s">
        <v>870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</row>
    <row r="226" spans="1:485" s="40" customFormat="1" x14ac:dyDescent="0.2">
      <c r="A226" s="46" t="s">
        <v>404</v>
      </c>
      <c r="B226" s="47" t="s">
        <v>405</v>
      </c>
      <c r="C226" s="47" t="s">
        <v>57</v>
      </c>
      <c r="D226" s="47" t="s">
        <v>406</v>
      </c>
      <c r="E226" s="26">
        <v>244731</v>
      </c>
      <c r="F226" s="156">
        <v>13166</v>
      </c>
      <c r="G226" s="2">
        <f t="shared" si="7"/>
        <v>-231565</v>
      </c>
      <c r="H226" s="44">
        <f t="shared" si="6"/>
        <v>-0.94620000000000004</v>
      </c>
      <c r="I226" s="61">
        <v>1</v>
      </c>
      <c r="J226" s="65">
        <v>1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</row>
    <row r="227" spans="1:485" s="40" customFormat="1" x14ac:dyDescent="0.2">
      <c r="A227" s="46" t="s">
        <v>404</v>
      </c>
      <c r="B227" s="47" t="s">
        <v>405</v>
      </c>
      <c r="C227" s="47" t="s">
        <v>79</v>
      </c>
      <c r="D227" s="47" t="s">
        <v>407</v>
      </c>
      <c r="E227" s="26">
        <v>228539</v>
      </c>
      <c r="F227" s="156">
        <v>64494</v>
      </c>
      <c r="G227" s="2">
        <f t="shared" si="7"/>
        <v>-164045</v>
      </c>
      <c r="H227" s="44">
        <f t="shared" si="6"/>
        <v>-0.71779999999999999</v>
      </c>
      <c r="I227" s="61">
        <v>1</v>
      </c>
      <c r="J227" s="65" t="s">
        <v>870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</row>
    <row r="228" spans="1:485" s="40" customFormat="1" x14ac:dyDescent="0.2">
      <c r="A228" s="46" t="s">
        <v>404</v>
      </c>
      <c r="B228" s="47" t="s">
        <v>405</v>
      </c>
      <c r="C228" s="47" t="s">
        <v>37</v>
      </c>
      <c r="D228" s="47" t="s">
        <v>408</v>
      </c>
      <c r="E228" s="26">
        <v>1824466</v>
      </c>
      <c r="F228" s="156">
        <v>2336860</v>
      </c>
      <c r="G228" s="2">
        <f t="shared" si="7"/>
        <v>512394</v>
      </c>
      <c r="H228" s="44">
        <f t="shared" si="6"/>
        <v>0.28079999999999999</v>
      </c>
      <c r="I228" s="61">
        <v>1</v>
      </c>
      <c r="J228" s="65" t="s">
        <v>870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</row>
    <row r="229" spans="1:485" s="40" customFormat="1" x14ac:dyDescent="0.2">
      <c r="A229" s="46" t="s">
        <v>404</v>
      </c>
      <c r="B229" s="47" t="s">
        <v>405</v>
      </c>
      <c r="C229" s="47" t="s">
        <v>168</v>
      </c>
      <c r="D229" s="47" t="s">
        <v>409</v>
      </c>
      <c r="E229" s="26">
        <v>1480169</v>
      </c>
      <c r="F229" s="156">
        <v>1734104</v>
      </c>
      <c r="G229" s="2">
        <f t="shared" si="7"/>
        <v>253935</v>
      </c>
      <c r="H229" s="44">
        <f t="shared" si="6"/>
        <v>0.1716</v>
      </c>
      <c r="I229" s="61">
        <v>1</v>
      </c>
      <c r="J229" s="65" t="s">
        <v>870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</row>
    <row r="230" spans="1:485" s="40" customFormat="1" x14ac:dyDescent="0.2">
      <c r="A230" s="46" t="s">
        <v>404</v>
      </c>
      <c r="B230" s="47" t="s">
        <v>405</v>
      </c>
      <c r="C230" s="47" t="s">
        <v>410</v>
      </c>
      <c r="D230" s="47" t="s">
        <v>411</v>
      </c>
      <c r="E230" s="26">
        <v>36175</v>
      </c>
      <c r="F230" s="156">
        <v>35549</v>
      </c>
      <c r="G230" s="2">
        <f t="shared" si="7"/>
        <v>-626</v>
      </c>
      <c r="H230" s="44">
        <f t="shared" si="6"/>
        <v>-1.7299999999999999E-2</v>
      </c>
      <c r="I230" s="61">
        <v>1</v>
      </c>
      <c r="J230" s="65">
        <v>1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</row>
    <row r="231" spans="1:485" s="40" customFormat="1" x14ac:dyDescent="0.2">
      <c r="A231" s="46" t="s">
        <v>404</v>
      </c>
      <c r="B231" s="47" t="s">
        <v>405</v>
      </c>
      <c r="C231" s="47" t="s">
        <v>73</v>
      </c>
      <c r="D231" s="47" t="s">
        <v>412</v>
      </c>
      <c r="E231" s="26">
        <v>22184</v>
      </c>
      <c r="F231" s="156">
        <v>22449</v>
      </c>
      <c r="G231" s="2">
        <f t="shared" si="7"/>
        <v>265</v>
      </c>
      <c r="H231" s="44">
        <f t="shared" si="6"/>
        <v>1.1900000000000001E-2</v>
      </c>
      <c r="I231" s="61">
        <v>1</v>
      </c>
      <c r="J231" s="65">
        <v>1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</row>
    <row r="232" spans="1:485" s="40" customFormat="1" x14ac:dyDescent="0.2">
      <c r="A232" s="46" t="s">
        <v>413</v>
      </c>
      <c r="B232" s="47" t="s">
        <v>414</v>
      </c>
      <c r="C232" s="47" t="s">
        <v>26</v>
      </c>
      <c r="D232" s="47" t="s">
        <v>415</v>
      </c>
      <c r="E232" s="26">
        <v>2327775</v>
      </c>
      <c r="F232" s="156">
        <v>2889292</v>
      </c>
      <c r="G232" s="2">
        <f t="shared" si="7"/>
        <v>561517</v>
      </c>
      <c r="H232" s="44">
        <f t="shared" si="6"/>
        <v>0.2412</v>
      </c>
      <c r="I232" s="61" t="s">
        <v>870</v>
      </c>
      <c r="J232" s="65" t="s">
        <v>870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</row>
    <row r="233" spans="1:485" s="40" customFormat="1" x14ac:dyDescent="0.2">
      <c r="A233" s="46" t="s">
        <v>413</v>
      </c>
      <c r="B233" s="47" t="s">
        <v>414</v>
      </c>
      <c r="C233" s="47" t="s">
        <v>57</v>
      </c>
      <c r="D233" s="47" t="s">
        <v>416</v>
      </c>
      <c r="E233" s="26">
        <v>276427</v>
      </c>
      <c r="F233" s="156">
        <v>306405</v>
      </c>
      <c r="G233" s="2">
        <f t="shared" si="7"/>
        <v>29978</v>
      </c>
      <c r="H233" s="44">
        <f t="shared" si="6"/>
        <v>0.1084</v>
      </c>
      <c r="I233" s="61" t="s">
        <v>870</v>
      </c>
      <c r="J233" s="65" t="s">
        <v>870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</row>
    <row r="234" spans="1:485" s="40" customFormat="1" x14ac:dyDescent="0.2">
      <c r="A234" s="46" t="s">
        <v>413</v>
      </c>
      <c r="B234" s="47" t="s">
        <v>414</v>
      </c>
      <c r="C234" s="47" t="s">
        <v>79</v>
      </c>
      <c r="D234" s="47" t="s">
        <v>417</v>
      </c>
      <c r="E234" s="26">
        <v>475602</v>
      </c>
      <c r="F234" s="156">
        <v>693807</v>
      </c>
      <c r="G234" s="2">
        <f t="shared" si="7"/>
        <v>218205</v>
      </c>
      <c r="H234" s="44">
        <f t="shared" si="6"/>
        <v>0.45879999999999999</v>
      </c>
      <c r="I234" s="61" t="s">
        <v>870</v>
      </c>
      <c r="J234" s="65" t="s">
        <v>870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</row>
    <row r="235" spans="1:485" s="40" customFormat="1" x14ac:dyDescent="0.2">
      <c r="A235" s="46" t="s">
        <v>413</v>
      </c>
      <c r="B235" s="47" t="s">
        <v>414</v>
      </c>
      <c r="C235" s="47" t="s">
        <v>16</v>
      </c>
      <c r="D235" s="47" t="s">
        <v>418</v>
      </c>
      <c r="E235" s="26">
        <v>1595987</v>
      </c>
      <c r="F235" s="156">
        <v>2031557</v>
      </c>
      <c r="G235" s="2">
        <f t="shared" si="7"/>
        <v>435570</v>
      </c>
      <c r="H235" s="44">
        <f t="shared" si="6"/>
        <v>0.27289999999999998</v>
      </c>
      <c r="I235" s="61" t="s">
        <v>870</v>
      </c>
      <c r="J235" s="65" t="s">
        <v>870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</row>
    <row r="236" spans="1:485" s="40" customFormat="1" x14ac:dyDescent="0.2">
      <c r="A236" s="46" t="s">
        <v>419</v>
      </c>
      <c r="B236" s="47" t="s">
        <v>420</v>
      </c>
      <c r="C236" s="47" t="s">
        <v>26</v>
      </c>
      <c r="D236" s="47" t="s">
        <v>421</v>
      </c>
      <c r="E236" s="26">
        <v>2573047</v>
      </c>
      <c r="F236" s="156">
        <v>2900720</v>
      </c>
      <c r="G236" s="2">
        <f t="shared" si="7"/>
        <v>327673</v>
      </c>
      <c r="H236" s="44">
        <f t="shared" si="6"/>
        <v>0.1273</v>
      </c>
      <c r="I236" s="61" t="s">
        <v>870</v>
      </c>
      <c r="J236" s="65" t="s">
        <v>870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</row>
    <row r="237" spans="1:485" s="40" customFormat="1" x14ac:dyDescent="0.2">
      <c r="A237" s="46" t="s">
        <v>419</v>
      </c>
      <c r="B237" s="47" t="s">
        <v>420</v>
      </c>
      <c r="C237" s="47" t="s">
        <v>57</v>
      </c>
      <c r="D237" s="47" t="s">
        <v>422</v>
      </c>
      <c r="E237" s="26">
        <v>804283</v>
      </c>
      <c r="F237" s="156">
        <v>1018121</v>
      </c>
      <c r="G237" s="2">
        <f t="shared" si="7"/>
        <v>213838</v>
      </c>
      <c r="H237" s="44">
        <f t="shared" si="6"/>
        <v>0.26590000000000003</v>
      </c>
      <c r="I237" s="61" t="s">
        <v>870</v>
      </c>
      <c r="J237" s="65" t="s">
        <v>870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</row>
    <row r="238" spans="1:485" s="40" customFormat="1" x14ac:dyDescent="0.2">
      <c r="A238" s="46" t="s">
        <v>419</v>
      </c>
      <c r="B238" s="47" t="s">
        <v>420</v>
      </c>
      <c r="C238" s="47" t="s">
        <v>79</v>
      </c>
      <c r="D238" s="47" t="s">
        <v>423</v>
      </c>
      <c r="E238" s="26">
        <v>372379</v>
      </c>
      <c r="F238" s="156">
        <v>443277</v>
      </c>
      <c r="G238" s="2">
        <f t="shared" si="7"/>
        <v>70898</v>
      </c>
      <c r="H238" s="44">
        <f t="shared" si="6"/>
        <v>0.19040000000000001</v>
      </c>
      <c r="I238" s="61" t="s">
        <v>870</v>
      </c>
      <c r="J238" s="65" t="s">
        <v>870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</row>
    <row r="239" spans="1:485" s="40" customFormat="1" x14ac:dyDescent="0.2">
      <c r="A239" s="46" t="s">
        <v>419</v>
      </c>
      <c r="B239" s="47" t="s">
        <v>420</v>
      </c>
      <c r="C239" s="47" t="s">
        <v>16</v>
      </c>
      <c r="D239" s="47" t="s">
        <v>424</v>
      </c>
      <c r="E239" s="26">
        <v>283690</v>
      </c>
      <c r="F239" s="156">
        <v>376604</v>
      </c>
      <c r="G239" s="2">
        <f t="shared" si="7"/>
        <v>92914</v>
      </c>
      <c r="H239" s="44">
        <f t="shared" si="6"/>
        <v>0.32750000000000001</v>
      </c>
      <c r="I239" s="61" t="s">
        <v>870</v>
      </c>
      <c r="J239" s="65" t="s">
        <v>870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</row>
    <row r="240" spans="1:485" s="40" customFormat="1" x14ac:dyDescent="0.2">
      <c r="A240" s="46" t="s">
        <v>425</v>
      </c>
      <c r="B240" s="47" t="s">
        <v>426</v>
      </c>
      <c r="C240" s="47" t="s">
        <v>201</v>
      </c>
      <c r="D240" s="47" t="s">
        <v>427</v>
      </c>
      <c r="E240" s="26">
        <v>711017</v>
      </c>
      <c r="F240" s="156">
        <v>817425</v>
      </c>
      <c r="G240" s="2">
        <f t="shared" si="7"/>
        <v>106408</v>
      </c>
      <c r="H240" s="44">
        <f t="shared" si="6"/>
        <v>0.1497</v>
      </c>
      <c r="I240" s="61" t="s">
        <v>870</v>
      </c>
      <c r="J240" s="65" t="s">
        <v>870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</row>
    <row r="241" spans="1:485" s="40" customFormat="1" x14ac:dyDescent="0.2">
      <c r="A241" s="46" t="s">
        <v>425</v>
      </c>
      <c r="B241" s="47" t="s">
        <v>426</v>
      </c>
      <c r="C241" s="47" t="s">
        <v>428</v>
      </c>
      <c r="D241" s="47" t="s">
        <v>429</v>
      </c>
      <c r="E241" s="26">
        <v>399235</v>
      </c>
      <c r="F241" s="156">
        <v>479517</v>
      </c>
      <c r="G241" s="2">
        <f t="shared" si="7"/>
        <v>80282</v>
      </c>
      <c r="H241" s="44">
        <f t="shared" si="6"/>
        <v>0.2011</v>
      </c>
      <c r="I241" s="61" t="s">
        <v>870</v>
      </c>
      <c r="J241" s="65" t="s">
        <v>870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</row>
    <row r="242" spans="1:485" s="40" customFormat="1" x14ac:dyDescent="0.2">
      <c r="A242" s="46" t="s">
        <v>425</v>
      </c>
      <c r="B242" s="47" t="s">
        <v>426</v>
      </c>
      <c r="C242" s="47" t="s">
        <v>155</v>
      </c>
      <c r="D242" s="47" t="s">
        <v>430</v>
      </c>
      <c r="E242" s="26">
        <v>1191721</v>
      </c>
      <c r="F242" s="156">
        <v>1378376</v>
      </c>
      <c r="G242" s="2">
        <f t="shared" si="7"/>
        <v>186655</v>
      </c>
      <c r="H242" s="44">
        <f t="shared" si="6"/>
        <v>0.15659999999999999</v>
      </c>
      <c r="I242" s="61" t="s">
        <v>870</v>
      </c>
      <c r="J242" s="65" t="s">
        <v>870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</row>
    <row r="243" spans="1:485" s="40" customFormat="1" x14ac:dyDescent="0.2">
      <c r="A243" s="46" t="s">
        <v>425</v>
      </c>
      <c r="B243" s="47" t="s">
        <v>426</v>
      </c>
      <c r="C243" s="47" t="s">
        <v>431</v>
      </c>
      <c r="D243" s="47" t="s">
        <v>432</v>
      </c>
      <c r="E243" s="26">
        <v>217970</v>
      </c>
      <c r="F243" s="156">
        <v>314501</v>
      </c>
      <c r="G243" s="2">
        <f t="shared" si="7"/>
        <v>96531</v>
      </c>
      <c r="H243" s="44">
        <f t="shared" si="6"/>
        <v>0.44290000000000002</v>
      </c>
      <c r="I243" s="61" t="s">
        <v>870</v>
      </c>
      <c r="J243" s="65" t="s">
        <v>870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</row>
    <row r="244" spans="1:485" s="40" customFormat="1" x14ac:dyDescent="0.2">
      <c r="A244" s="46" t="s">
        <v>425</v>
      </c>
      <c r="B244" s="47" t="s">
        <v>426</v>
      </c>
      <c r="C244" s="47" t="s">
        <v>57</v>
      </c>
      <c r="D244" s="47" t="s">
        <v>433</v>
      </c>
      <c r="E244" s="26">
        <v>3437832</v>
      </c>
      <c r="F244" s="156">
        <v>4088870</v>
      </c>
      <c r="G244" s="2">
        <f t="shared" si="7"/>
        <v>651038</v>
      </c>
      <c r="H244" s="44">
        <f t="shared" si="6"/>
        <v>0.18940000000000001</v>
      </c>
      <c r="I244" s="61" t="s">
        <v>870</v>
      </c>
      <c r="J244" s="65" t="s">
        <v>870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</row>
    <row r="245" spans="1:485" s="40" customFormat="1" x14ac:dyDescent="0.2">
      <c r="A245" s="46" t="s">
        <v>425</v>
      </c>
      <c r="B245" s="47" t="s">
        <v>426</v>
      </c>
      <c r="C245" s="47" t="s">
        <v>79</v>
      </c>
      <c r="D245" s="47" t="s">
        <v>434</v>
      </c>
      <c r="E245" s="26">
        <v>3859785</v>
      </c>
      <c r="F245" s="156">
        <v>4294185</v>
      </c>
      <c r="G245" s="2">
        <f t="shared" si="7"/>
        <v>434400</v>
      </c>
      <c r="H245" s="44">
        <f t="shared" si="6"/>
        <v>0.1125</v>
      </c>
      <c r="I245" s="61" t="s">
        <v>870</v>
      </c>
      <c r="J245" s="65" t="s">
        <v>870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</row>
    <row r="246" spans="1:485" s="40" customFormat="1" x14ac:dyDescent="0.2">
      <c r="A246" s="46" t="s">
        <v>425</v>
      </c>
      <c r="B246" s="47" t="s">
        <v>426</v>
      </c>
      <c r="C246" s="47" t="s">
        <v>37</v>
      </c>
      <c r="D246" s="47" t="s">
        <v>435</v>
      </c>
      <c r="E246" s="26">
        <v>2751760</v>
      </c>
      <c r="F246" s="156">
        <v>3510792</v>
      </c>
      <c r="G246" s="2">
        <f t="shared" si="7"/>
        <v>759032</v>
      </c>
      <c r="H246" s="44">
        <f t="shared" si="6"/>
        <v>0.27579999999999999</v>
      </c>
      <c r="I246" s="61" t="s">
        <v>870</v>
      </c>
      <c r="J246" s="65" t="s">
        <v>870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</row>
    <row r="247" spans="1:485" s="40" customFormat="1" x14ac:dyDescent="0.2">
      <c r="A247" s="46" t="s">
        <v>425</v>
      </c>
      <c r="B247" s="47" t="s">
        <v>426</v>
      </c>
      <c r="C247" s="47" t="s">
        <v>168</v>
      </c>
      <c r="D247" s="47" t="s">
        <v>436</v>
      </c>
      <c r="E247" s="26">
        <v>854727</v>
      </c>
      <c r="F247" s="156">
        <v>1063549</v>
      </c>
      <c r="G247" s="2">
        <f t="shared" si="7"/>
        <v>208822</v>
      </c>
      <c r="H247" s="44">
        <f t="shared" si="6"/>
        <v>0.24429999999999999</v>
      </c>
      <c r="I247" s="61" t="s">
        <v>870</v>
      </c>
      <c r="J247" s="65" t="s">
        <v>870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</row>
    <row r="248" spans="1:485" s="40" customFormat="1" x14ac:dyDescent="0.2">
      <c r="A248" s="46" t="s">
        <v>425</v>
      </c>
      <c r="B248" s="47" t="s">
        <v>426</v>
      </c>
      <c r="C248" s="47" t="s">
        <v>233</v>
      </c>
      <c r="D248" s="47" t="s">
        <v>437</v>
      </c>
      <c r="E248" s="26">
        <v>986874</v>
      </c>
      <c r="F248" s="156">
        <v>1071286</v>
      </c>
      <c r="G248" s="2">
        <f t="shared" si="7"/>
        <v>84412</v>
      </c>
      <c r="H248" s="44">
        <f t="shared" si="6"/>
        <v>8.5500000000000007E-2</v>
      </c>
      <c r="I248" s="61" t="s">
        <v>870</v>
      </c>
      <c r="J248" s="65" t="s">
        <v>870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</row>
    <row r="249" spans="1:485" s="40" customFormat="1" x14ac:dyDescent="0.2">
      <c r="A249" s="46" t="s">
        <v>425</v>
      </c>
      <c r="B249" s="47" t="s">
        <v>426</v>
      </c>
      <c r="C249" s="47" t="s">
        <v>95</v>
      </c>
      <c r="D249" s="47" t="s">
        <v>438</v>
      </c>
      <c r="E249" s="26">
        <v>2336410</v>
      </c>
      <c r="F249" s="156">
        <v>2897301</v>
      </c>
      <c r="G249" s="2">
        <f t="shared" si="7"/>
        <v>560891</v>
      </c>
      <c r="H249" s="44">
        <f t="shared" si="6"/>
        <v>0.24010000000000001</v>
      </c>
      <c r="I249" s="61" t="s">
        <v>870</v>
      </c>
      <c r="J249" s="65" t="s">
        <v>870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</row>
    <row r="250" spans="1:485" s="40" customFormat="1" x14ac:dyDescent="0.2">
      <c r="A250" s="46" t="s">
        <v>425</v>
      </c>
      <c r="B250" s="47" t="s">
        <v>426</v>
      </c>
      <c r="C250" s="47" t="s">
        <v>43</v>
      </c>
      <c r="D250" s="47" t="s">
        <v>439</v>
      </c>
      <c r="E250" s="26">
        <v>827220</v>
      </c>
      <c r="F250" s="156">
        <v>951545</v>
      </c>
      <c r="G250" s="2">
        <f t="shared" si="7"/>
        <v>124325</v>
      </c>
      <c r="H250" s="44">
        <f t="shared" si="6"/>
        <v>0.15029999999999999</v>
      </c>
      <c r="I250" s="61" t="s">
        <v>870</v>
      </c>
      <c r="J250" s="65" t="s">
        <v>870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</row>
    <row r="251" spans="1:485" s="40" customFormat="1" x14ac:dyDescent="0.2">
      <c r="A251" s="46" t="s">
        <v>425</v>
      </c>
      <c r="B251" s="47" t="s">
        <v>426</v>
      </c>
      <c r="C251" s="47" t="s">
        <v>193</v>
      </c>
      <c r="D251" s="47" t="s">
        <v>440</v>
      </c>
      <c r="E251" s="26">
        <v>8029845</v>
      </c>
      <c r="F251" s="156">
        <v>9440062</v>
      </c>
      <c r="G251" s="2">
        <f t="shared" si="7"/>
        <v>1410217</v>
      </c>
      <c r="H251" s="44">
        <f t="shared" si="6"/>
        <v>0.17560000000000001</v>
      </c>
      <c r="I251" s="61" t="s">
        <v>870</v>
      </c>
      <c r="J251" s="65" t="s">
        <v>870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</row>
    <row r="252" spans="1:485" s="40" customFormat="1" x14ac:dyDescent="0.2">
      <c r="A252" s="46" t="s">
        <v>425</v>
      </c>
      <c r="B252" s="47" t="s">
        <v>426</v>
      </c>
      <c r="C252" s="47" t="s">
        <v>441</v>
      </c>
      <c r="D252" s="47" t="s">
        <v>442</v>
      </c>
      <c r="E252" s="26">
        <v>2003183</v>
      </c>
      <c r="F252" s="156">
        <v>2301082</v>
      </c>
      <c r="G252" s="2">
        <f t="shared" si="7"/>
        <v>297899</v>
      </c>
      <c r="H252" s="44">
        <f t="shared" si="6"/>
        <v>0.1487</v>
      </c>
      <c r="I252" s="61" t="s">
        <v>870</v>
      </c>
      <c r="J252" s="65" t="s">
        <v>870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</row>
    <row r="253" spans="1:485" s="40" customFormat="1" x14ac:dyDescent="0.2">
      <c r="A253" s="46" t="s">
        <v>425</v>
      </c>
      <c r="B253" s="47" t="s">
        <v>426</v>
      </c>
      <c r="C253" s="47" t="s">
        <v>443</v>
      </c>
      <c r="D253" s="47" t="s">
        <v>444</v>
      </c>
      <c r="E253" s="26">
        <v>2353342</v>
      </c>
      <c r="F253" s="156">
        <v>2640587</v>
      </c>
      <c r="G253" s="2">
        <f t="shared" si="7"/>
        <v>287245</v>
      </c>
      <c r="H253" s="44">
        <f t="shared" si="6"/>
        <v>0.1221</v>
      </c>
      <c r="I253" s="61" t="s">
        <v>870</v>
      </c>
      <c r="J253" s="65" t="s">
        <v>870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</row>
    <row r="254" spans="1:485" s="40" customFormat="1" x14ac:dyDescent="0.2">
      <c r="A254" s="46" t="s">
        <v>425</v>
      </c>
      <c r="B254" s="47" t="s">
        <v>426</v>
      </c>
      <c r="C254" s="47" t="s">
        <v>445</v>
      </c>
      <c r="D254" s="47" t="s">
        <v>446</v>
      </c>
      <c r="E254" s="26">
        <v>1293384</v>
      </c>
      <c r="F254" s="156">
        <v>1542322</v>
      </c>
      <c r="G254" s="2">
        <f t="shared" si="7"/>
        <v>248938</v>
      </c>
      <c r="H254" s="44">
        <f t="shared" si="6"/>
        <v>0.1925</v>
      </c>
      <c r="I254" s="61" t="s">
        <v>870</v>
      </c>
      <c r="J254" s="65" t="s">
        <v>870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</row>
    <row r="255" spans="1:485" s="40" customFormat="1" x14ac:dyDescent="0.2">
      <c r="A255" s="46" t="s">
        <v>425</v>
      </c>
      <c r="B255" s="47" t="s">
        <v>426</v>
      </c>
      <c r="C255" s="47" t="s">
        <v>447</v>
      </c>
      <c r="D255" s="47" t="s">
        <v>448</v>
      </c>
      <c r="E255" s="26">
        <v>2267455</v>
      </c>
      <c r="F255" s="156">
        <v>2776868</v>
      </c>
      <c r="G255" s="2">
        <f t="shared" si="7"/>
        <v>509413</v>
      </c>
      <c r="H255" s="44">
        <f t="shared" si="6"/>
        <v>0.22470000000000001</v>
      </c>
      <c r="I255" s="61" t="s">
        <v>870</v>
      </c>
      <c r="J255" s="65" t="s">
        <v>870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</row>
    <row r="256" spans="1:485" s="40" customFormat="1" x14ac:dyDescent="0.2">
      <c r="A256" s="46" t="s">
        <v>425</v>
      </c>
      <c r="B256" s="47" t="s">
        <v>426</v>
      </c>
      <c r="C256" s="47" t="s">
        <v>449</v>
      </c>
      <c r="D256" s="47" t="s">
        <v>450</v>
      </c>
      <c r="E256" s="26">
        <v>1547466</v>
      </c>
      <c r="F256" s="156">
        <v>1789600</v>
      </c>
      <c r="G256" s="2">
        <f t="shared" si="7"/>
        <v>242134</v>
      </c>
      <c r="H256" s="44">
        <f t="shared" si="6"/>
        <v>0.1565</v>
      </c>
      <c r="I256" s="61" t="s">
        <v>870</v>
      </c>
      <c r="J256" s="65" t="s">
        <v>870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</row>
    <row r="257" spans="1:485" s="40" customFormat="1" x14ac:dyDescent="0.2">
      <c r="A257" s="46" t="s">
        <v>451</v>
      </c>
      <c r="B257" s="47" t="s">
        <v>452</v>
      </c>
      <c r="C257" s="47" t="s">
        <v>453</v>
      </c>
      <c r="D257" s="47" t="s">
        <v>454</v>
      </c>
      <c r="E257" s="26">
        <v>420981</v>
      </c>
      <c r="F257" s="156">
        <v>477162</v>
      </c>
      <c r="G257" s="2">
        <f t="shared" si="7"/>
        <v>56181</v>
      </c>
      <c r="H257" s="44">
        <f t="shared" si="6"/>
        <v>0.13350000000000001</v>
      </c>
      <c r="I257" s="61" t="s">
        <v>870</v>
      </c>
      <c r="J257" s="65" t="s">
        <v>870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</row>
    <row r="258" spans="1:485" s="40" customFormat="1" x14ac:dyDescent="0.2">
      <c r="A258" s="46" t="s">
        <v>451</v>
      </c>
      <c r="B258" s="47" t="s">
        <v>452</v>
      </c>
      <c r="C258" s="47" t="s">
        <v>26</v>
      </c>
      <c r="D258" s="47" t="s">
        <v>455</v>
      </c>
      <c r="E258" s="26">
        <v>3065048</v>
      </c>
      <c r="F258" s="156">
        <v>3784239</v>
      </c>
      <c r="G258" s="2">
        <f t="shared" si="7"/>
        <v>719191</v>
      </c>
      <c r="H258" s="44">
        <f t="shared" si="6"/>
        <v>0.2346</v>
      </c>
      <c r="I258" s="61" t="s">
        <v>870</v>
      </c>
      <c r="J258" s="65" t="s">
        <v>870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</row>
    <row r="259" spans="1:485" s="40" customFormat="1" x14ac:dyDescent="0.2">
      <c r="A259" s="46" t="s">
        <v>451</v>
      </c>
      <c r="B259" s="47" t="s">
        <v>452</v>
      </c>
      <c r="C259" s="47" t="s">
        <v>79</v>
      </c>
      <c r="D259" s="47" t="s">
        <v>456</v>
      </c>
      <c r="E259" s="26">
        <v>963204</v>
      </c>
      <c r="F259" s="156">
        <v>1174407</v>
      </c>
      <c r="G259" s="2">
        <f t="shared" si="7"/>
        <v>211203</v>
      </c>
      <c r="H259" s="44">
        <f t="shared" si="6"/>
        <v>0.21929999999999999</v>
      </c>
      <c r="I259" s="61" t="s">
        <v>870</v>
      </c>
      <c r="J259" s="65" t="s">
        <v>870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</row>
    <row r="260" spans="1:485" s="40" customFormat="1" x14ac:dyDescent="0.2">
      <c r="A260" s="46" t="s">
        <v>451</v>
      </c>
      <c r="B260" s="47" t="s">
        <v>452</v>
      </c>
      <c r="C260" s="47" t="s">
        <v>16</v>
      </c>
      <c r="D260" s="47" t="s">
        <v>457</v>
      </c>
      <c r="E260" s="26">
        <v>1817609</v>
      </c>
      <c r="F260" s="156">
        <v>2084495</v>
      </c>
      <c r="G260" s="2">
        <f t="shared" si="7"/>
        <v>266886</v>
      </c>
      <c r="H260" s="44">
        <f t="shared" si="6"/>
        <v>0.14680000000000001</v>
      </c>
      <c r="I260" s="61" t="s">
        <v>870</v>
      </c>
      <c r="J260" s="65" t="s">
        <v>870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</row>
    <row r="261" spans="1:485" s="40" customFormat="1" x14ac:dyDescent="0.2">
      <c r="A261" s="46" t="s">
        <v>451</v>
      </c>
      <c r="B261" s="47" t="s">
        <v>452</v>
      </c>
      <c r="C261" s="47" t="s">
        <v>333</v>
      </c>
      <c r="D261" s="47" t="s">
        <v>458</v>
      </c>
      <c r="E261" s="26">
        <v>44034</v>
      </c>
      <c r="F261" s="156">
        <v>41658</v>
      </c>
      <c r="G261" s="2">
        <f t="shared" si="7"/>
        <v>-2376</v>
      </c>
      <c r="H261" s="44">
        <f t="shared" si="6"/>
        <v>-5.3999999999999999E-2</v>
      </c>
      <c r="I261" s="61">
        <v>1</v>
      </c>
      <c r="J261" s="65">
        <v>1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</row>
    <row r="262" spans="1:485" s="40" customFormat="1" x14ac:dyDescent="0.2">
      <c r="A262" s="46" t="s">
        <v>451</v>
      </c>
      <c r="B262" s="47" t="s">
        <v>452</v>
      </c>
      <c r="C262" s="47" t="s">
        <v>325</v>
      </c>
      <c r="D262" s="47" t="s">
        <v>459</v>
      </c>
      <c r="E262" s="26">
        <v>2758811</v>
      </c>
      <c r="F262" s="156">
        <v>3216627</v>
      </c>
      <c r="G262" s="2">
        <f t="shared" si="7"/>
        <v>457816</v>
      </c>
      <c r="H262" s="44">
        <f t="shared" si="6"/>
        <v>0.16589999999999999</v>
      </c>
      <c r="I262" s="61" t="s">
        <v>870</v>
      </c>
      <c r="J262" s="65" t="s">
        <v>870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</row>
    <row r="263" spans="1:485" s="40" customFormat="1" x14ac:dyDescent="0.2">
      <c r="A263" s="46" t="s">
        <v>451</v>
      </c>
      <c r="B263" s="47" t="s">
        <v>452</v>
      </c>
      <c r="C263" s="47" t="s">
        <v>460</v>
      </c>
      <c r="D263" s="47" t="s">
        <v>461</v>
      </c>
      <c r="E263" s="26">
        <v>2945598</v>
      </c>
      <c r="F263" s="156">
        <v>3424853</v>
      </c>
      <c r="G263" s="2">
        <f t="shared" si="7"/>
        <v>479255</v>
      </c>
      <c r="H263" s="44">
        <f t="shared" si="6"/>
        <v>0.16270000000000001</v>
      </c>
      <c r="I263" s="61" t="s">
        <v>870</v>
      </c>
      <c r="J263" s="65" t="s">
        <v>870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</row>
    <row r="264" spans="1:485" s="40" customFormat="1" x14ac:dyDescent="0.2">
      <c r="A264" s="46" t="s">
        <v>451</v>
      </c>
      <c r="B264" s="47" t="s">
        <v>452</v>
      </c>
      <c r="C264" s="47" t="s">
        <v>73</v>
      </c>
      <c r="D264" s="47" t="s">
        <v>462</v>
      </c>
      <c r="E264" s="26">
        <v>866908</v>
      </c>
      <c r="F264" s="156">
        <v>1050066</v>
      </c>
      <c r="G264" s="2">
        <f t="shared" si="7"/>
        <v>183158</v>
      </c>
      <c r="H264" s="44">
        <f t="shared" si="6"/>
        <v>0.21129999999999999</v>
      </c>
      <c r="I264" s="61" t="s">
        <v>870</v>
      </c>
      <c r="J264" s="65" t="s">
        <v>870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</row>
    <row r="265" spans="1:485" s="40" customFormat="1" x14ac:dyDescent="0.2">
      <c r="A265" s="46" t="s">
        <v>451</v>
      </c>
      <c r="B265" s="47" t="s">
        <v>452</v>
      </c>
      <c r="C265" s="47" t="s">
        <v>463</v>
      </c>
      <c r="D265" s="47" t="s">
        <v>464</v>
      </c>
      <c r="E265" s="26">
        <v>1146390</v>
      </c>
      <c r="F265" s="156">
        <v>1308862</v>
      </c>
      <c r="G265" s="2">
        <f t="shared" si="7"/>
        <v>162472</v>
      </c>
      <c r="H265" s="44">
        <f t="shared" ref="H265:H328" si="8">ROUND(G265/E265,4)</f>
        <v>0.14169999999999999</v>
      </c>
      <c r="I265" s="61" t="s">
        <v>870</v>
      </c>
      <c r="J265" s="65" t="s">
        <v>870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</row>
    <row r="266" spans="1:485" s="40" customFormat="1" x14ac:dyDescent="0.2">
      <c r="A266" s="46" t="s">
        <v>465</v>
      </c>
      <c r="B266" s="47" t="s">
        <v>466</v>
      </c>
      <c r="C266" s="47" t="s">
        <v>26</v>
      </c>
      <c r="D266" s="47" t="s">
        <v>467</v>
      </c>
      <c r="E266" s="26">
        <v>8327313</v>
      </c>
      <c r="F266" s="156">
        <v>9786614</v>
      </c>
      <c r="G266" s="2">
        <f t="shared" ref="G266:G329" si="9">SUM(F266-E266)</f>
        <v>1459301</v>
      </c>
      <c r="H266" s="44">
        <f t="shared" si="8"/>
        <v>0.17519999999999999</v>
      </c>
      <c r="I266" s="61" t="s">
        <v>870</v>
      </c>
      <c r="J266" s="65" t="s">
        <v>870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</row>
    <row r="267" spans="1:485" s="40" customFormat="1" x14ac:dyDescent="0.2">
      <c r="A267" s="46" t="s">
        <v>465</v>
      </c>
      <c r="B267" s="47" t="s">
        <v>466</v>
      </c>
      <c r="C267" s="47" t="s">
        <v>57</v>
      </c>
      <c r="D267" s="47" t="s">
        <v>468</v>
      </c>
      <c r="E267" s="26">
        <v>1731009</v>
      </c>
      <c r="F267" s="156">
        <v>1763840</v>
      </c>
      <c r="G267" s="2">
        <f t="shared" si="9"/>
        <v>32831</v>
      </c>
      <c r="H267" s="44">
        <f t="shared" si="8"/>
        <v>1.9E-2</v>
      </c>
      <c r="I267" s="61" t="s">
        <v>870</v>
      </c>
      <c r="J267" s="65" t="s">
        <v>870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</row>
    <row r="268" spans="1:485" s="40" customFormat="1" x14ac:dyDescent="0.2">
      <c r="A268" s="46" t="s">
        <v>465</v>
      </c>
      <c r="B268" s="47" t="s">
        <v>466</v>
      </c>
      <c r="C268" s="47" t="s">
        <v>79</v>
      </c>
      <c r="D268" s="47" t="s">
        <v>469</v>
      </c>
      <c r="E268" s="26">
        <v>183873</v>
      </c>
      <c r="F268" s="156">
        <v>268581</v>
      </c>
      <c r="G268" s="2">
        <f t="shared" si="9"/>
        <v>84708</v>
      </c>
      <c r="H268" s="44">
        <f t="shared" si="8"/>
        <v>0.4607</v>
      </c>
      <c r="I268" s="61">
        <v>1</v>
      </c>
      <c r="J268" s="65" t="s">
        <v>870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</row>
    <row r="269" spans="1:485" s="40" customFormat="1" x14ac:dyDescent="0.2">
      <c r="A269" s="46" t="s">
        <v>465</v>
      </c>
      <c r="B269" s="47" t="s">
        <v>466</v>
      </c>
      <c r="C269" s="47" t="s">
        <v>369</v>
      </c>
      <c r="D269" s="47" t="s">
        <v>470</v>
      </c>
      <c r="E269" s="26">
        <v>731543</v>
      </c>
      <c r="F269" s="156">
        <v>861664</v>
      </c>
      <c r="G269" s="2">
        <f t="shared" si="9"/>
        <v>130121</v>
      </c>
      <c r="H269" s="44">
        <f t="shared" si="8"/>
        <v>0.1779</v>
      </c>
      <c r="I269" s="61" t="s">
        <v>870</v>
      </c>
      <c r="J269" s="65" t="s">
        <v>870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</row>
    <row r="270" spans="1:485" s="40" customFormat="1" x14ac:dyDescent="0.2">
      <c r="A270" s="46" t="s">
        <v>471</v>
      </c>
      <c r="B270" s="47" t="s">
        <v>472</v>
      </c>
      <c r="C270" s="47" t="s">
        <v>176</v>
      </c>
      <c r="D270" s="47" t="s">
        <v>473</v>
      </c>
      <c r="E270" s="26">
        <v>479507</v>
      </c>
      <c r="F270" s="156">
        <v>452596</v>
      </c>
      <c r="G270" s="2">
        <f t="shared" si="9"/>
        <v>-26911</v>
      </c>
      <c r="H270" s="44">
        <f t="shared" si="8"/>
        <v>-5.6099999999999997E-2</v>
      </c>
      <c r="I270" s="61" t="s">
        <v>870</v>
      </c>
      <c r="J270" s="65" t="s">
        <v>870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</row>
    <row r="271" spans="1:485" s="40" customFormat="1" x14ac:dyDescent="0.2">
      <c r="A271" s="46" t="s">
        <v>471</v>
      </c>
      <c r="B271" s="47" t="s">
        <v>472</v>
      </c>
      <c r="C271" s="47" t="s">
        <v>16</v>
      </c>
      <c r="D271" s="47" t="s">
        <v>474</v>
      </c>
      <c r="E271" s="26">
        <v>189068</v>
      </c>
      <c r="F271" s="156">
        <v>289989</v>
      </c>
      <c r="G271" s="2">
        <f t="shared" si="9"/>
        <v>100921</v>
      </c>
      <c r="H271" s="44">
        <f t="shared" si="8"/>
        <v>0.53380000000000005</v>
      </c>
      <c r="I271" s="61">
        <v>1</v>
      </c>
      <c r="J271" s="65" t="s">
        <v>870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</row>
    <row r="272" spans="1:485" s="40" customFormat="1" x14ac:dyDescent="0.2">
      <c r="A272" s="46" t="s">
        <v>471</v>
      </c>
      <c r="B272" s="47" t="s">
        <v>472</v>
      </c>
      <c r="C272" s="47" t="s">
        <v>82</v>
      </c>
      <c r="D272" s="47" t="s">
        <v>475</v>
      </c>
      <c r="E272" s="26">
        <v>728041</v>
      </c>
      <c r="F272" s="156">
        <v>862883</v>
      </c>
      <c r="G272" s="2">
        <f t="shared" si="9"/>
        <v>134842</v>
      </c>
      <c r="H272" s="44">
        <f t="shared" si="8"/>
        <v>0.1852</v>
      </c>
      <c r="I272" s="61" t="s">
        <v>870</v>
      </c>
      <c r="J272" s="65" t="s">
        <v>870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</row>
    <row r="273" spans="1:485" s="40" customFormat="1" x14ac:dyDescent="0.2">
      <c r="A273" s="46" t="s">
        <v>471</v>
      </c>
      <c r="B273" s="47" t="s">
        <v>472</v>
      </c>
      <c r="C273" s="47" t="s">
        <v>168</v>
      </c>
      <c r="D273" s="47" t="s">
        <v>476</v>
      </c>
      <c r="E273" s="26">
        <v>3346444</v>
      </c>
      <c r="F273" s="156">
        <v>3992207</v>
      </c>
      <c r="G273" s="2">
        <f t="shared" si="9"/>
        <v>645763</v>
      </c>
      <c r="H273" s="44">
        <f t="shared" si="8"/>
        <v>0.193</v>
      </c>
      <c r="I273" s="61" t="s">
        <v>870</v>
      </c>
      <c r="J273" s="65" t="s">
        <v>870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</row>
    <row r="274" spans="1:485" s="40" customFormat="1" x14ac:dyDescent="0.2">
      <c r="A274" s="46" t="s">
        <v>477</v>
      </c>
      <c r="B274" s="47" t="s">
        <v>478</v>
      </c>
      <c r="C274" s="47" t="s">
        <v>26</v>
      </c>
      <c r="D274" s="47" t="s">
        <v>479</v>
      </c>
      <c r="E274" s="26">
        <v>689688</v>
      </c>
      <c r="F274" s="156">
        <v>863340</v>
      </c>
      <c r="G274" s="2">
        <f t="shared" si="9"/>
        <v>173652</v>
      </c>
      <c r="H274" s="44">
        <f t="shared" si="8"/>
        <v>0.25180000000000002</v>
      </c>
      <c r="I274" s="61" t="s">
        <v>870</v>
      </c>
      <c r="J274" s="65" t="s">
        <v>870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</row>
    <row r="275" spans="1:485" s="40" customFormat="1" x14ac:dyDescent="0.2">
      <c r="A275" s="46" t="s">
        <v>477</v>
      </c>
      <c r="B275" s="47" t="s">
        <v>478</v>
      </c>
      <c r="C275" s="47" t="s">
        <v>16</v>
      </c>
      <c r="D275" s="47" t="s">
        <v>480</v>
      </c>
      <c r="E275" s="26">
        <v>128930</v>
      </c>
      <c r="F275" s="156">
        <v>98232</v>
      </c>
      <c r="G275" s="2">
        <f t="shared" si="9"/>
        <v>-30698</v>
      </c>
      <c r="H275" s="44">
        <f t="shared" si="8"/>
        <v>-0.23810000000000001</v>
      </c>
      <c r="I275" s="61">
        <v>1</v>
      </c>
      <c r="J275" s="65" t="s">
        <v>870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</row>
    <row r="276" spans="1:485" s="40" customFormat="1" x14ac:dyDescent="0.2">
      <c r="A276" s="46" t="s">
        <v>477</v>
      </c>
      <c r="B276" s="47" t="s">
        <v>478</v>
      </c>
      <c r="C276" s="47" t="s">
        <v>481</v>
      </c>
      <c r="D276" s="47" t="s">
        <v>482</v>
      </c>
      <c r="E276" s="26">
        <v>1974782</v>
      </c>
      <c r="F276" s="156">
        <v>2390090</v>
      </c>
      <c r="G276" s="2">
        <f t="shared" si="9"/>
        <v>415308</v>
      </c>
      <c r="H276" s="44">
        <f t="shared" si="8"/>
        <v>0.21029999999999999</v>
      </c>
      <c r="I276" s="61" t="s">
        <v>870</v>
      </c>
      <c r="J276" s="65" t="s">
        <v>870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</row>
    <row r="277" spans="1:485" s="40" customFormat="1" x14ac:dyDescent="0.2">
      <c r="A277" s="46" t="s">
        <v>477</v>
      </c>
      <c r="B277" s="47" t="s">
        <v>478</v>
      </c>
      <c r="C277" s="47" t="s">
        <v>483</v>
      </c>
      <c r="D277" s="47" t="s">
        <v>484</v>
      </c>
      <c r="E277" s="26">
        <v>223998</v>
      </c>
      <c r="F277" s="156">
        <v>362004</v>
      </c>
      <c r="G277" s="2">
        <f t="shared" si="9"/>
        <v>138006</v>
      </c>
      <c r="H277" s="44">
        <f t="shared" si="8"/>
        <v>0.61609999999999998</v>
      </c>
      <c r="I277" s="61" t="s">
        <v>870</v>
      </c>
      <c r="J277" s="65" t="s">
        <v>870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</row>
    <row r="278" spans="1:485" s="40" customFormat="1" x14ac:dyDescent="0.2">
      <c r="A278" s="46" t="s">
        <v>485</v>
      </c>
      <c r="B278" s="47" t="s">
        <v>486</v>
      </c>
      <c r="C278" s="47" t="s">
        <v>57</v>
      </c>
      <c r="D278" s="47" t="s">
        <v>487</v>
      </c>
      <c r="E278" s="26">
        <v>5220927</v>
      </c>
      <c r="F278" s="156">
        <v>6594525</v>
      </c>
      <c r="G278" s="2">
        <f t="shared" si="9"/>
        <v>1373598</v>
      </c>
      <c r="H278" s="44">
        <f t="shared" si="8"/>
        <v>0.2631</v>
      </c>
      <c r="I278" s="61" t="s">
        <v>870</v>
      </c>
      <c r="J278" s="65" t="s">
        <v>870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</row>
    <row r="279" spans="1:485" s="40" customFormat="1" x14ac:dyDescent="0.2">
      <c r="A279" s="46" t="s">
        <v>485</v>
      </c>
      <c r="B279" s="47" t="s">
        <v>486</v>
      </c>
      <c r="C279" s="47" t="s">
        <v>79</v>
      </c>
      <c r="D279" s="47" t="s">
        <v>488</v>
      </c>
      <c r="E279" s="26">
        <v>3065554</v>
      </c>
      <c r="F279" s="156">
        <v>4452485</v>
      </c>
      <c r="G279" s="2">
        <f t="shared" si="9"/>
        <v>1386931</v>
      </c>
      <c r="H279" s="44">
        <f t="shared" si="8"/>
        <v>0.45240000000000002</v>
      </c>
      <c r="I279" s="61" t="s">
        <v>870</v>
      </c>
      <c r="J279" s="65" t="s">
        <v>870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</row>
    <row r="280" spans="1:485" s="40" customFormat="1" x14ac:dyDescent="0.2">
      <c r="A280" s="46" t="s">
        <v>489</v>
      </c>
      <c r="B280" s="47" t="s">
        <v>490</v>
      </c>
      <c r="C280" s="47" t="s">
        <v>245</v>
      </c>
      <c r="D280" s="47" t="s">
        <v>491</v>
      </c>
      <c r="E280" s="26">
        <v>517486</v>
      </c>
      <c r="F280" s="156">
        <v>541925</v>
      </c>
      <c r="G280" s="2">
        <f t="shared" si="9"/>
        <v>24439</v>
      </c>
      <c r="H280" s="44">
        <f t="shared" si="8"/>
        <v>4.7199999999999999E-2</v>
      </c>
      <c r="I280" s="61" t="s">
        <v>870</v>
      </c>
      <c r="J280" s="65" t="s">
        <v>870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</row>
    <row r="281" spans="1:485" s="40" customFormat="1" x14ac:dyDescent="0.2">
      <c r="A281" s="46" t="s">
        <v>489</v>
      </c>
      <c r="B281" s="47" t="s">
        <v>490</v>
      </c>
      <c r="C281" s="47" t="s">
        <v>492</v>
      </c>
      <c r="D281" s="47" t="s">
        <v>493</v>
      </c>
      <c r="E281" s="26">
        <v>9954</v>
      </c>
      <c r="F281" s="156">
        <v>76736</v>
      </c>
      <c r="G281" s="2">
        <f t="shared" si="9"/>
        <v>66782</v>
      </c>
      <c r="H281" s="44">
        <f t="shared" si="8"/>
        <v>6.7091000000000003</v>
      </c>
      <c r="I281" s="61" t="s">
        <v>870</v>
      </c>
      <c r="J281" s="65" t="s">
        <v>870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</row>
    <row r="282" spans="1:485" s="40" customFormat="1" x14ac:dyDescent="0.2">
      <c r="A282" s="46" t="s">
        <v>489</v>
      </c>
      <c r="B282" s="47" t="s">
        <v>490</v>
      </c>
      <c r="C282" s="47" t="s">
        <v>26</v>
      </c>
      <c r="D282" s="47" t="s">
        <v>494</v>
      </c>
      <c r="E282" s="26">
        <v>59356</v>
      </c>
      <c r="F282" s="156">
        <v>66053</v>
      </c>
      <c r="G282" s="2">
        <f t="shared" si="9"/>
        <v>6697</v>
      </c>
      <c r="H282" s="44">
        <f t="shared" si="8"/>
        <v>0.1128</v>
      </c>
      <c r="I282" s="61">
        <v>1</v>
      </c>
      <c r="J282" s="65">
        <v>1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</row>
    <row r="283" spans="1:485" s="40" customFormat="1" x14ac:dyDescent="0.2">
      <c r="A283" s="46" t="s">
        <v>489</v>
      </c>
      <c r="B283" s="47" t="s">
        <v>490</v>
      </c>
      <c r="C283" s="47" t="s">
        <v>57</v>
      </c>
      <c r="D283" s="47" t="s">
        <v>495</v>
      </c>
      <c r="E283" s="26">
        <v>3202758</v>
      </c>
      <c r="F283" s="156">
        <v>3689780</v>
      </c>
      <c r="G283" s="2">
        <f t="shared" si="9"/>
        <v>487022</v>
      </c>
      <c r="H283" s="44">
        <f t="shared" si="8"/>
        <v>0.15210000000000001</v>
      </c>
      <c r="I283" s="61" t="s">
        <v>870</v>
      </c>
      <c r="J283" s="65" t="s">
        <v>870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</row>
    <row r="284" spans="1:485" s="40" customFormat="1" x14ac:dyDescent="0.2">
      <c r="A284" s="46" t="s">
        <v>489</v>
      </c>
      <c r="B284" s="47" t="s">
        <v>490</v>
      </c>
      <c r="C284" s="47" t="s">
        <v>168</v>
      </c>
      <c r="D284" s="47" t="s">
        <v>496</v>
      </c>
      <c r="E284" s="26">
        <v>3187265</v>
      </c>
      <c r="F284" s="156">
        <v>3657430</v>
      </c>
      <c r="G284" s="2">
        <f t="shared" si="9"/>
        <v>470165</v>
      </c>
      <c r="H284" s="44">
        <f t="shared" si="8"/>
        <v>0.14749999999999999</v>
      </c>
      <c r="I284" s="61" t="s">
        <v>870</v>
      </c>
      <c r="J284" s="65" t="s">
        <v>870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</row>
    <row r="285" spans="1:485" s="40" customFormat="1" x14ac:dyDescent="0.2">
      <c r="A285" s="46" t="s">
        <v>489</v>
      </c>
      <c r="B285" s="47" t="s">
        <v>490</v>
      </c>
      <c r="C285" s="47" t="s">
        <v>233</v>
      </c>
      <c r="D285" s="47" t="s">
        <v>497</v>
      </c>
      <c r="E285" s="26">
        <v>5600074</v>
      </c>
      <c r="F285" s="156">
        <v>6402645</v>
      </c>
      <c r="G285" s="2">
        <f t="shared" si="9"/>
        <v>802571</v>
      </c>
      <c r="H285" s="44">
        <f t="shared" si="8"/>
        <v>0.14330000000000001</v>
      </c>
      <c r="I285" s="61" t="s">
        <v>870</v>
      </c>
      <c r="J285" s="65" t="s">
        <v>870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</row>
    <row r="286" spans="1:485" s="40" customFormat="1" x14ac:dyDescent="0.2">
      <c r="A286" s="46" t="s">
        <v>489</v>
      </c>
      <c r="B286" s="47" t="s">
        <v>490</v>
      </c>
      <c r="C286" s="47" t="s">
        <v>141</v>
      </c>
      <c r="D286" s="47" t="s">
        <v>498</v>
      </c>
      <c r="E286" s="26">
        <v>1226815</v>
      </c>
      <c r="F286" s="156">
        <v>1477434</v>
      </c>
      <c r="G286" s="2">
        <f t="shared" si="9"/>
        <v>250619</v>
      </c>
      <c r="H286" s="44">
        <f t="shared" si="8"/>
        <v>0.20430000000000001</v>
      </c>
      <c r="I286" s="61">
        <v>1</v>
      </c>
      <c r="J286" s="65" t="s">
        <v>870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</row>
    <row r="287" spans="1:485" s="40" customFormat="1" x14ac:dyDescent="0.2">
      <c r="A287" s="46" t="s">
        <v>499</v>
      </c>
      <c r="B287" s="47" t="s">
        <v>500</v>
      </c>
      <c r="C287" s="47" t="s">
        <v>26</v>
      </c>
      <c r="D287" s="47" t="s">
        <v>501</v>
      </c>
      <c r="E287" s="26">
        <v>4683005</v>
      </c>
      <c r="F287" s="156">
        <v>5871789</v>
      </c>
      <c r="G287" s="2">
        <f t="shared" si="9"/>
        <v>1188784</v>
      </c>
      <c r="H287" s="44">
        <f t="shared" si="8"/>
        <v>0.25390000000000001</v>
      </c>
      <c r="I287" s="61" t="s">
        <v>870</v>
      </c>
      <c r="J287" s="65" t="s">
        <v>870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</row>
    <row r="288" spans="1:485" s="40" customFormat="1" x14ac:dyDescent="0.2">
      <c r="A288" s="46" t="s">
        <v>499</v>
      </c>
      <c r="B288" s="47" t="s">
        <v>500</v>
      </c>
      <c r="C288" s="47" t="s">
        <v>57</v>
      </c>
      <c r="D288" s="47" t="s">
        <v>502</v>
      </c>
      <c r="E288" s="26">
        <v>1868041</v>
      </c>
      <c r="F288" s="156">
        <v>2402165</v>
      </c>
      <c r="G288" s="2">
        <f t="shared" si="9"/>
        <v>534124</v>
      </c>
      <c r="H288" s="44">
        <f t="shared" si="8"/>
        <v>0.28589999999999999</v>
      </c>
      <c r="I288" s="61" t="s">
        <v>870</v>
      </c>
      <c r="J288" s="65" t="s">
        <v>870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</row>
    <row r="289" spans="1:485" s="40" customFormat="1" x14ac:dyDescent="0.2">
      <c r="A289" s="46" t="s">
        <v>499</v>
      </c>
      <c r="B289" s="47" t="s">
        <v>500</v>
      </c>
      <c r="C289" s="47" t="s">
        <v>82</v>
      </c>
      <c r="D289" s="47" t="s">
        <v>503</v>
      </c>
      <c r="E289" s="26">
        <v>2594314</v>
      </c>
      <c r="F289" s="156">
        <v>3139393</v>
      </c>
      <c r="G289" s="2">
        <f t="shared" si="9"/>
        <v>545079</v>
      </c>
      <c r="H289" s="44">
        <f t="shared" si="8"/>
        <v>0.21010000000000001</v>
      </c>
      <c r="I289" s="61" t="s">
        <v>870</v>
      </c>
      <c r="J289" s="65" t="s">
        <v>870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</row>
    <row r="290" spans="1:485" s="40" customFormat="1" x14ac:dyDescent="0.2">
      <c r="A290" s="46" t="s">
        <v>499</v>
      </c>
      <c r="B290" s="47" t="s">
        <v>500</v>
      </c>
      <c r="C290" s="47" t="s">
        <v>185</v>
      </c>
      <c r="D290" s="47" t="s">
        <v>504</v>
      </c>
      <c r="E290" s="26">
        <v>1506740</v>
      </c>
      <c r="F290" s="156">
        <v>1859552</v>
      </c>
      <c r="G290" s="2">
        <f t="shared" si="9"/>
        <v>352812</v>
      </c>
      <c r="H290" s="44">
        <f t="shared" si="8"/>
        <v>0.23419999999999999</v>
      </c>
      <c r="I290" s="61" t="s">
        <v>870</v>
      </c>
      <c r="J290" s="65" t="s">
        <v>870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</row>
    <row r="291" spans="1:485" s="40" customFormat="1" x14ac:dyDescent="0.2">
      <c r="A291" s="46" t="s">
        <v>499</v>
      </c>
      <c r="B291" s="47" t="s">
        <v>500</v>
      </c>
      <c r="C291" s="47" t="s">
        <v>39</v>
      </c>
      <c r="D291" s="47" t="s">
        <v>505</v>
      </c>
      <c r="E291" s="26">
        <v>4525628</v>
      </c>
      <c r="F291" s="156">
        <v>5277294</v>
      </c>
      <c r="G291" s="2">
        <f t="shared" si="9"/>
        <v>751666</v>
      </c>
      <c r="H291" s="44">
        <f t="shared" si="8"/>
        <v>0.1661</v>
      </c>
      <c r="I291" s="61" t="s">
        <v>870</v>
      </c>
      <c r="J291" s="65" t="s">
        <v>870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</row>
    <row r="292" spans="1:485" s="40" customFormat="1" x14ac:dyDescent="0.2">
      <c r="A292" s="46" t="s">
        <v>499</v>
      </c>
      <c r="B292" s="47" t="s">
        <v>500</v>
      </c>
      <c r="C292" s="47" t="s">
        <v>193</v>
      </c>
      <c r="D292" s="47" t="s">
        <v>506</v>
      </c>
      <c r="E292" s="26">
        <v>5759891</v>
      </c>
      <c r="F292" s="156">
        <v>6798959</v>
      </c>
      <c r="G292" s="2">
        <f t="shared" si="9"/>
        <v>1039068</v>
      </c>
      <c r="H292" s="44">
        <f t="shared" si="8"/>
        <v>0.1804</v>
      </c>
      <c r="I292" s="61" t="s">
        <v>870</v>
      </c>
      <c r="J292" s="65" t="s">
        <v>870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</row>
    <row r="293" spans="1:485" s="40" customFormat="1" x14ac:dyDescent="0.2">
      <c r="A293" s="46" t="s">
        <v>507</v>
      </c>
      <c r="B293" s="47" t="s">
        <v>508</v>
      </c>
      <c r="C293" s="47" t="s">
        <v>230</v>
      </c>
      <c r="D293" s="47" t="s">
        <v>509</v>
      </c>
      <c r="E293" s="26">
        <v>667840</v>
      </c>
      <c r="F293" s="156">
        <v>781237</v>
      </c>
      <c r="G293" s="2">
        <f t="shared" si="9"/>
        <v>113397</v>
      </c>
      <c r="H293" s="44">
        <f t="shared" si="8"/>
        <v>0.16980000000000001</v>
      </c>
      <c r="I293" s="61" t="s">
        <v>870</v>
      </c>
      <c r="J293" s="65" t="s">
        <v>870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</row>
    <row r="294" spans="1:485" s="40" customFormat="1" x14ac:dyDescent="0.2">
      <c r="A294" s="46" t="s">
        <v>507</v>
      </c>
      <c r="B294" s="47" t="s">
        <v>508</v>
      </c>
      <c r="C294" s="47" t="s">
        <v>510</v>
      </c>
      <c r="D294" s="47" t="s">
        <v>511</v>
      </c>
      <c r="E294" s="26">
        <v>1476774</v>
      </c>
      <c r="F294" s="156">
        <v>1766096</v>
      </c>
      <c r="G294" s="2">
        <f t="shared" si="9"/>
        <v>289322</v>
      </c>
      <c r="H294" s="44">
        <f t="shared" si="8"/>
        <v>0.19589999999999999</v>
      </c>
      <c r="I294" s="61" t="s">
        <v>870</v>
      </c>
      <c r="J294" s="65" t="s">
        <v>870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</row>
    <row r="295" spans="1:485" s="40" customFormat="1" x14ac:dyDescent="0.2">
      <c r="A295" s="46" t="s">
        <v>507</v>
      </c>
      <c r="B295" s="47" t="s">
        <v>508</v>
      </c>
      <c r="C295" s="47" t="s">
        <v>512</v>
      </c>
      <c r="D295" s="47" t="s">
        <v>513</v>
      </c>
      <c r="E295" s="26">
        <v>282977</v>
      </c>
      <c r="F295" s="156">
        <v>362343</v>
      </c>
      <c r="G295" s="2">
        <f t="shared" si="9"/>
        <v>79366</v>
      </c>
      <c r="H295" s="44">
        <f t="shared" si="8"/>
        <v>0.28050000000000003</v>
      </c>
      <c r="I295" s="61" t="s">
        <v>870</v>
      </c>
      <c r="J295" s="65" t="s">
        <v>870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</row>
    <row r="296" spans="1:485" s="40" customFormat="1" x14ac:dyDescent="0.2">
      <c r="A296" s="46" t="s">
        <v>507</v>
      </c>
      <c r="B296" s="47" t="s">
        <v>508</v>
      </c>
      <c r="C296" s="47" t="s">
        <v>313</v>
      </c>
      <c r="D296" s="47" t="s">
        <v>514</v>
      </c>
      <c r="E296" s="26">
        <v>1193377</v>
      </c>
      <c r="F296" s="156">
        <v>1350910</v>
      </c>
      <c r="G296" s="2">
        <f t="shared" si="9"/>
        <v>157533</v>
      </c>
      <c r="H296" s="44">
        <f t="shared" si="8"/>
        <v>0.13200000000000001</v>
      </c>
      <c r="I296" s="61" t="s">
        <v>870</v>
      </c>
      <c r="J296" s="65" t="s">
        <v>870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</row>
    <row r="297" spans="1:485" s="40" customFormat="1" x14ac:dyDescent="0.2">
      <c r="A297" s="46" t="s">
        <v>507</v>
      </c>
      <c r="B297" s="47" t="s">
        <v>508</v>
      </c>
      <c r="C297" s="47" t="s">
        <v>135</v>
      </c>
      <c r="D297" s="47" t="s">
        <v>515</v>
      </c>
      <c r="E297" s="26">
        <v>1160920</v>
      </c>
      <c r="F297" s="156">
        <v>1400387</v>
      </c>
      <c r="G297" s="2">
        <f t="shared" si="9"/>
        <v>239467</v>
      </c>
      <c r="H297" s="44">
        <f t="shared" si="8"/>
        <v>0.20630000000000001</v>
      </c>
      <c r="I297" s="61" t="s">
        <v>870</v>
      </c>
      <c r="J297" s="65" t="s">
        <v>870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</row>
    <row r="298" spans="1:485" s="40" customFormat="1" x14ac:dyDescent="0.2">
      <c r="A298" s="46" t="s">
        <v>507</v>
      </c>
      <c r="B298" s="47" t="s">
        <v>508</v>
      </c>
      <c r="C298" s="47" t="s">
        <v>82</v>
      </c>
      <c r="D298" s="47" t="s">
        <v>516</v>
      </c>
      <c r="E298" s="26">
        <v>4866494</v>
      </c>
      <c r="F298" s="156">
        <v>5474260</v>
      </c>
      <c r="G298" s="2">
        <f t="shared" si="9"/>
        <v>607766</v>
      </c>
      <c r="H298" s="44">
        <f t="shared" si="8"/>
        <v>0.1249</v>
      </c>
      <c r="I298" s="61" t="s">
        <v>870</v>
      </c>
      <c r="J298" s="65" t="s">
        <v>870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</row>
    <row r="299" spans="1:485" s="40" customFormat="1" x14ac:dyDescent="0.2">
      <c r="A299" s="46" t="s">
        <v>507</v>
      </c>
      <c r="B299" s="47" t="s">
        <v>508</v>
      </c>
      <c r="C299" s="47" t="s">
        <v>59</v>
      </c>
      <c r="D299" s="47" t="s">
        <v>517</v>
      </c>
      <c r="E299" s="26">
        <v>2730611</v>
      </c>
      <c r="F299" s="156">
        <v>3018824</v>
      </c>
      <c r="G299" s="2">
        <f t="shared" si="9"/>
        <v>288213</v>
      </c>
      <c r="H299" s="44">
        <f t="shared" si="8"/>
        <v>0.1055</v>
      </c>
      <c r="I299" s="61" t="s">
        <v>870</v>
      </c>
      <c r="J299" s="65" t="s">
        <v>870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</row>
    <row r="300" spans="1:485" s="40" customFormat="1" x14ac:dyDescent="0.2">
      <c r="A300" s="46" t="s">
        <v>507</v>
      </c>
      <c r="B300" s="47" t="s">
        <v>508</v>
      </c>
      <c r="C300" s="47" t="s">
        <v>18</v>
      </c>
      <c r="D300" s="47" t="s">
        <v>518</v>
      </c>
      <c r="E300" s="26">
        <v>1249641</v>
      </c>
      <c r="F300" s="156">
        <v>2179917</v>
      </c>
      <c r="G300" s="2">
        <f t="shared" si="9"/>
        <v>930276</v>
      </c>
      <c r="H300" s="44">
        <f t="shared" si="8"/>
        <v>0.74439999999999995</v>
      </c>
      <c r="I300" s="61" t="s">
        <v>870</v>
      </c>
      <c r="J300" s="65" t="s">
        <v>870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</row>
    <row r="301" spans="1:485" s="40" customFormat="1" x14ac:dyDescent="0.2">
      <c r="A301" s="46" t="s">
        <v>507</v>
      </c>
      <c r="B301" s="47" t="s">
        <v>508</v>
      </c>
      <c r="C301" s="47" t="s">
        <v>353</v>
      </c>
      <c r="D301" s="47" t="s">
        <v>519</v>
      </c>
      <c r="E301" s="26">
        <v>921836</v>
      </c>
      <c r="F301" s="156">
        <v>1073743</v>
      </c>
      <c r="G301" s="2">
        <f t="shared" si="9"/>
        <v>151907</v>
      </c>
      <c r="H301" s="44">
        <f t="shared" si="8"/>
        <v>0.1648</v>
      </c>
      <c r="I301" s="61" t="s">
        <v>870</v>
      </c>
      <c r="J301" s="65" t="s">
        <v>870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</row>
    <row r="302" spans="1:485" s="40" customFormat="1" x14ac:dyDescent="0.2">
      <c r="A302" s="46" t="s">
        <v>507</v>
      </c>
      <c r="B302" s="47" t="s">
        <v>508</v>
      </c>
      <c r="C302" s="47" t="s">
        <v>369</v>
      </c>
      <c r="D302" s="47" t="s">
        <v>520</v>
      </c>
      <c r="E302" s="26">
        <v>1526859</v>
      </c>
      <c r="F302" s="156">
        <v>1882056</v>
      </c>
      <c r="G302" s="2">
        <f t="shared" si="9"/>
        <v>355197</v>
      </c>
      <c r="H302" s="44">
        <f t="shared" si="8"/>
        <v>0.2326</v>
      </c>
      <c r="I302" s="61" t="s">
        <v>870</v>
      </c>
      <c r="J302" s="65" t="s">
        <v>870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</row>
    <row r="303" spans="1:485" s="40" customFormat="1" x14ac:dyDescent="0.2">
      <c r="A303" s="46" t="s">
        <v>507</v>
      </c>
      <c r="B303" s="47" t="s">
        <v>508</v>
      </c>
      <c r="C303" s="47" t="s">
        <v>181</v>
      </c>
      <c r="D303" s="47" t="s">
        <v>521</v>
      </c>
      <c r="E303" s="26">
        <v>1898880</v>
      </c>
      <c r="F303" s="156">
        <v>2255870</v>
      </c>
      <c r="G303" s="2">
        <f t="shared" si="9"/>
        <v>356990</v>
      </c>
      <c r="H303" s="44">
        <f t="shared" si="8"/>
        <v>0.188</v>
      </c>
      <c r="I303" s="61" t="s">
        <v>870</v>
      </c>
      <c r="J303" s="65" t="s">
        <v>870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</row>
    <row r="304" spans="1:485" s="40" customFormat="1" x14ac:dyDescent="0.2">
      <c r="A304" s="46" t="s">
        <v>507</v>
      </c>
      <c r="B304" s="47" t="s">
        <v>508</v>
      </c>
      <c r="C304" s="47" t="s">
        <v>398</v>
      </c>
      <c r="D304" s="47" t="s">
        <v>522</v>
      </c>
      <c r="E304" s="26">
        <v>1374388</v>
      </c>
      <c r="F304" s="156">
        <v>1573913</v>
      </c>
      <c r="G304" s="2">
        <f t="shared" si="9"/>
        <v>199525</v>
      </c>
      <c r="H304" s="44">
        <f t="shared" si="8"/>
        <v>0.1452</v>
      </c>
      <c r="I304" s="61" t="s">
        <v>870</v>
      </c>
      <c r="J304" s="65" t="s">
        <v>870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</row>
    <row r="305" spans="1:485" s="40" customFormat="1" x14ac:dyDescent="0.2">
      <c r="A305" s="46" t="s">
        <v>507</v>
      </c>
      <c r="B305" s="47" t="s">
        <v>508</v>
      </c>
      <c r="C305" s="47" t="s">
        <v>147</v>
      </c>
      <c r="D305" s="47" t="s">
        <v>523</v>
      </c>
      <c r="E305" s="26">
        <v>5410281</v>
      </c>
      <c r="F305" s="156">
        <v>6328145</v>
      </c>
      <c r="G305" s="2">
        <f t="shared" si="9"/>
        <v>917864</v>
      </c>
      <c r="H305" s="44">
        <f t="shared" si="8"/>
        <v>0.16969999999999999</v>
      </c>
      <c r="I305" s="61" t="s">
        <v>870</v>
      </c>
      <c r="J305" s="65" t="s">
        <v>870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</row>
    <row r="306" spans="1:485" s="40" customFormat="1" x14ac:dyDescent="0.2">
      <c r="A306" s="46" t="s">
        <v>524</v>
      </c>
      <c r="B306" s="47" t="s">
        <v>525</v>
      </c>
      <c r="C306" s="47" t="s">
        <v>176</v>
      </c>
      <c r="D306" s="47" t="s">
        <v>526</v>
      </c>
      <c r="E306" s="26">
        <v>386337</v>
      </c>
      <c r="F306" s="156">
        <v>540496</v>
      </c>
      <c r="G306" s="2">
        <f t="shared" si="9"/>
        <v>154159</v>
      </c>
      <c r="H306" s="44">
        <f t="shared" si="8"/>
        <v>0.39900000000000002</v>
      </c>
      <c r="I306" s="61" t="s">
        <v>870</v>
      </c>
      <c r="J306" s="65" t="s">
        <v>870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</row>
    <row r="307" spans="1:485" s="40" customFormat="1" x14ac:dyDescent="0.2">
      <c r="A307" s="46" t="s">
        <v>524</v>
      </c>
      <c r="B307" s="47" t="s">
        <v>525</v>
      </c>
      <c r="C307" s="47" t="s">
        <v>190</v>
      </c>
      <c r="D307" s="47" t="s">
        <v>527</v>
      </c>
      <c r="E307" s="26">
        <v>511015</v>
      </c>
      <c r="F307" s="156">
        <v>571649</v>
      </c>
      <c r="G307" s="2">
        <f t="shared" si="9"/>
        <v>60634</v>
      </c>
      <c r="H307" s="44">
        <f t="shared" si="8"/>
        <v>0.1187</v>
      </c>
      <c r="I307" s="61" t="s">
        <v>870</v>
      </c>
      <c r="J307" s="65" t="s">
        <v>870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</row>
    <row r="308" spans="1:485" s="40" customFormat="1" x14ac:dyDescent="0.2">
      <c r="A308" s="46" t="s">
        <v>524</v>
      </c>
      <c r="B308" s="47" t="s">
        <v>525</v>
      </c>
      <c r="C308" s="47" t="s">
        <v>26</v>
      </c>
      <c r="D308" s="47" t="s">
        <v>528</v>
      </c>
      <c r="E308" s="26">
        <v>3711399</v>
      </c>
      <c r="F308" s="156">
        <v>4406596</v>
      </c>
      <c r="G308" s="2">
        <f t="shared" si="9"/>
        <v>695197</v>
      </c>
      <c r="H308" s="44">
        <f t="shared" si="8"/>
        <v>0.18729999999999999</v>
      </c>
      <c r="I308" s="61" t="s">
        <v>870</v>
      </c>
      <c r="J308" s="65" t="s">
        <v>870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</row>
    <row r="309" spans="1:485" s="40" customFormat="1" x14ac:dyDescent="0.2">
      <c r="A309" s="46" t="s">
        <v>524</v>
      </c>
      <c r="B309" s="47" t="s">
        <v>525</v>
      </c>
      <c r="C309" s="47" t="s">
        <v>41</v>
      </c>
      <c r="D309" s="47" t="s">
        <v>529</v>
      </c>
      <c r="E309" s="26">
        <v>4756842</v>
      </c>
      <c r="F309" s="156">
        <v>5084270</v>
      </c>
      <c r="G309" s="2">
        <f t="shared" si="9"/>
        <v>327428</v>
      </c>
      <c r="H309" s="44">
        <f t="shared" si="8"/>
        <v>6.88E-2</v>
      </c>
      <c r="I309" s="61" t="s">
        <v>870</v>
      </c>
      <c r="J309" s="65" t="s">
        <v>870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</row>
    <row r="310" spans="1:485" s="40" customFormat="1" x14ac:dyDescent="0.2">
      <c r="A310" s="46" t="s">
        <v>524</v>
      </c>
      <c r="B310" s="47" t="s">
        <v>525</v>
      </c>
      <c r="C310" s="47" t="s">
        <v>123</v>
      </c>
      <c r="D310" s="47" t="s">
        <v>530</v>
      </c>
      <c r="E310" s="26">
        <v>925430</v>
      </c>
      <c r="F310" s="156">
        <v>1023374</v>
      </c>
      <c r="G310" s="2">
        <f t="shared" si="9"/>
        <v>97944</v>
      </c>
      <c r="H310" s="44">
        <f t="shared" si="8"/>
        <v>0.10580000000000001</v>
      </c>
      <c r="I310" s="61" t="s">
        <v>870</v>
      </c>
      <c r="J310" s="65" t="s">
        <v>870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</row>
    <row r="311" spans="1:485" s="40" customFormat="1" x14ac:dyDescent="0.2">
      <c r="A311" s="46" t="s">
        <v>524</v>
      </c>
      <c r="B311" s="47" t="s">
        <v>525</v>
      </c>
      <c r="C311" s="47" t="s">
        <v>101</v>
      </c>
      <c r="D311" s="47" t="s">
        <v>531</v>
      </c>
      <c r="E311" s="26">
        <v>425143</v>
      </c>
      <c r="F311" s="156">
        <v>361838</v>
      </c>
      <c r="G311" s="2">
        <f t="shared" si="9"/>
        <v>-63305</v>
      </c>
      <c r="H311" s="44">
        <f t="shared" si="8"/>
        <v>-0.1489</v>
      </c>
      <c r="I311" s="61" t="s">
        <v>870</v>
      </c>
      <c r="J311" s="65" t="s">
        <v>870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</row>
    <row r="312" spans="1:485" s="40" customFormat="1" x14ac:dyDescent="0.2">
      <c r="A312" s="46" t="s">
        <v>532</v>
      </c>
      <c r="B312" s="47" t="s">
        <v>533</v>
      </c>
      <c r="C312" s="47" t="s">
        <v>26</v>
      </c>
      <c r="D312" s="47" t="s">
        <v>534</v>
      </c>
      <c r="E312" s="26">
        <v>5191388</v>
      </c>
      <c r="F312" s="156">
        <v>5800386</v>
      </c>
      <c r="G312" s="2">
        <f t="shared" si="9"/>
        <v>608998</v>
      </c>
      <c r="H312" s="44">
        <f t="shared" si="8"/>
        <v>0.1173</v>
      </c>
      <c r="I312" s="61" t="s">
        <v>870</v>
      </c>
      <c r="J312" s="65" t="s">
        <v>870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</row>
    <row r="313" spans="1:485" s="40" customFormat="1" x14ac:dyDescent="0.2">
      <c r="A313" s="46" t="s">
        <v>532</v>
      </c>
      <c r="B313" s="47" t="s">
        <v>533</v>
      </c>
      <c r="C313" s="47" t="s">
        <v>185</v>
      </c>
      <c r="D313" s="47" t="s">
        <v>535</v>
      </c>
      <c r="E313" s="26">
        <v>1768612</v>
      </c>
      <c r="F313" s="156">
        <v>2154241</v>
      </c>
      <c r="G313" s="2">
        <f t="shared" si="9"/>
        <v>385629</v>
      </c>
      <c r="H313" s="44">
        <f t="shared" si="8"/>
        <v>0.218</v>
      </c>
      <c r="I313" s="61" t="s">
        <v>870</v>
      </c>
      <c r="J313" s="65" t="s">
        <v>870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</row>
    <row r="314" spans="1:485" s="40" customFormat="1" x14ac:dyDescent="0.2">
      <c r="A314" s="46" t="s">
        <v>536</v>
      </c>
      <c r="B314" s="47" t="s">
        <v>537</v>
      </c>
      <c r="C314" s="47" t="s">
        <v>510</v>
      </c>
      <c r="D314" s="47" t="s">
        <v>538</v>
      </c>
      <c r="E314" s="26">
        <v>433070</v>
      </c>
      <c r="F314" s="156">
        <v>494173</v>
      </c>
      <c r="G314" s="2">
        <f t="shared" si="9"/>
        <v>61103</v>
      </c>
      <c r="H314" s="44">
        <f t="shared" si="8"/>
        <v>0.1411</v>
      </c>
      <c r="I314" s="61" t="s">
        <v>870</v>
      </c>
      <c r="J314" s="65" t="s">
        <v>870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</row>
    <row r="315" spans="1:485" s="40" customFormat="1" x14ac:dyDescent="0.2">
      <c r="A315" s="46" t="s">
        <v>536</v>
      </c>
      <c r="B315" s="47" t="s">
        <v>537</v>
      </c>
      <c r="C315" s="47" t="s">
        <v>57</v>
      </c>
      <c r="D315" s="47" t="s">
        <v>539</v>
      </c>
      <c r="E315" s="26">
        <v>2886104</v>
      </c>
      <c r="F315" s="156">
        <v>3381485</v>
      </c>
      <c r="G315" s="2">
        <f t="shared" si="9"/>
        <v>495381</v>
      </c>
      <c r="H315" s="44">
        <f t="shared" si="8"/>
        <v>0.1716</v>
      </c>
      <c r="I315" s="61" t="s">
        <v>870</v>
      </c>
      <c r="J315" s="65" t="s">
        <v>870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</row>
    <row r="316" spans="1:485" s="40" customFormat="1" x14ac:dyDescent="0.2">
      <c r="A316" s="46" t="s">
        <v>536</v>
      </c>
      <c r="B316" s="47" t="s">
        <v>537</v>
      </c>
      <c r="C316" s="47" t="s">
        <v>79</v>
      </c>
      <c r="D316" s="47" t="s">
        <v>540</v>
      </c>
      <c r="E316" s="26">
        <v>3292166</v>
      </c>
      <c r="F316" s="156">
        <v>4504231</v>
      </c>
      <c r="G316" s="2">
        <f t="shared" si="9"/>
        <v>1212065</v>
      </c>
      <c r="H316" s="44">
        <f t="shared" si="8"/>
        <v>0.36820000000000003</v>
      </c>
      <c r="I316" s="61" t="s">
        <v>870</v>
      </c>
      <c r="J316" s="65" t="s">
        <v>870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</row>
    <row r="317" spans="1:485" s="40" customFormat="1" x14ac:dyDescent="0.2">
      <c r="A317" s="46" t="s">
        <v>536</v>
      </c>
      <c r="B317" s="47" t="s">
        <v>537</v>
      </c>
      <c r="C317" s="47" t="s">
        <v>59</v>
      </c>
      <c r="D317" s="47" t="s">
        <v>541</v>
      </c>
      <c r="E317" s="26">
        <v>1014147</v>
      </c>
      <c r="F317" s="156">
        <v>1188241</v>
      </c>
      <c r="G317" s="2">
        <f t="shared" si="9"/>
        <v>174094</v>
      </c>
      <c r="H317" s="44">
        <f t="shared" si="8"/>
        <v>0.17169999999999999</v>
      </c>
      <c r="I317" s="61" t="s">
        <v>870</v>
      </c>
      <c r="J317" s="65" t="s">
        <v>870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</row>
    <row r="318" spans="1:485" s="40" customFormat="1" x14ac:dyDescent="0.2">
      <c r="A318" s="46" t="s">
        <v>536</v>
      </c>
      <c r="B318" s="47" t="s">
        <v>537</v>
      </c>
      <c r="C318" s="47" t="s">
        <v>215</v>
      </c>
      <c r="D318" s="47" t="s">
        <v>542</v>
      </c>
      <c r="E318" s="26">
        <v>2974430</v>
      </c>
      <c r="F318" s="156">
        <v>3541306</v>
      </c>
      <c r="G318" s="2">
        <f t="shared" si="9"/>
        <v>566876</v>
      </c>
      <c r="H318" s="44">
        <f t="shared" si="8"/>
        <v>0.19059999999999999</v>
      </c>
      <c r="I318" s="61" t="s">
        <v>870</v>
      </c>
      <c r="J318" s="65" t="s">
        <v>870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</row>
    <row r="319" spans="1:485" s="40" customFormat="1" x14ac:dyDescent="0.2">
      <c r="A319" s="46" t="s">
        <v>536</v>
      </c>
      <c r="B319" s="47" t="s">
        <v>537</v>
      </c>
      <c r="C319" s="47" t="s">
        <v>95</v>
      </c>
      <c r="D319" s="47" t="s">
        <v>543</v>
      </c>
      <c r="E319" s="26">
        <v>16276982</v>
      </c>
      <c r="F319" s="156">
        <v>20051915</v>
      </c>
      <c r="G319" s="2">
        <f t="shared" si="9"/>
        <v>3774933</v>
      </c>
      <c r="H319" s="44">
        <f t="shared" si="8"/>
        <v>0.2319</v>
      </c>
      <c r="I319" s="61" t="s">
        <v>870</v>
      </c>
      <c r="J319" s="65" t="s">
        <v>870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</row>
    <row r="320" spans="1:485" s="40" customFormat="1" x14ac:dyDescent="0.2">
      <c r="A320" s="46" t="s">
        <v>536</v>
      </c>
      <c r="B320" s="47" t="s">
        <v>537</v>
      </c>
      <c r="C320" s="47" t="s">
        <v>193</v>
      </c>
      <c r="D320" s="47" t="s">
        <v>544</v>
      </c>
      <c r="E320" s="26">
        <v>5954647</v>
      </c>
      <c r="F320" s="156">
        <v>6781705</v>
      </c>
      <c r="G320" s="2">
        <f t="shared" si="9"/>
        <v>827058</v>
      </c>
      <c r="H320" s="44">
        <f t="shared" si="8"/>
        <v>0.1389</v>
      </c>
      <c r="I320" s="61" t="s">
        <v>870</v>
      </c>
      <c r="J320" s="65" t="s">
        <v>870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</row>
    <row r="321" spans="1:485" s="40" customFormat="1" x14ac:dyDescent="0.2">
      <c r="A321" s="46" t="s">
        <v>536</v>
      </c>
      <c r="B321" s="47" t="s">
        <v>537</v>
      </c>
      <c r="C321" s="47" t="s">
        <v>28</v>
      </c>
      <c r="D321" s="47" t="s">
        <v>545</v>
      </c>
      <c r="E321" s="26">
        <v>732343</v>
      </c>
      <c r="F321" s="156">
        <v>789744</v>
      </c>
      <c r="G321" s="2">
        <f t="shared" si="9"/>
        <v>57401</v>
      </c>
      <c r="H321" s="44">
        <f t="shared" si="8"/>
        <v>7.8399999999999997E-2</v>
      </c>
      <c r="I321" s="61" t="s">
        <v>870</v>
      </c>
      <c r="J321" s="65" t="s">
        <v>870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</row>
    <row r="322" spans="1:485" s="40" customFormat="1" x14ac:dyDescent="0.2">
      <c r="A322" s="46" t="s">
        <v>536</v>
      </c>
      <c r="B322" s="47" t="s">
        <v>537</v>
      </c>
      <c r="C322" s="47" t="s">
        <v>147</v>
      </c>
      <c r="D322" s="47" t="s">
        <v>546</v>
      </c>
      <c r="E322" s="26">
        <v>2865579</v>
      </c>
      <c r="F322" s="156">
        <v>3427123</v>
      </c>
      <c r="G322" s="2">
        <f t="shared" si="9"/>
        <v>561544</v>
      </c>
      <c r="H322" s="44">
        <f t="shared" si="8"/>
        <v>0.19600000000000001</v>
      </c>
      <c r="I322" s="61" t="s">
        <v>870</v>
      </c>
      <c r="J322" s="65" t="s">
        <v>870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</row>
    <row r="323" spans="1:485" s="40" customFormat="1" x14ac:dyDescent="0.2">
      <c r="A323" s="46" t="s">
        <v>536</v>
      </c>
      <c r="B323" s="47" t="s">
        <v>537</v>
      </c>
      <c r="C323" s="47" t="s">
        <v>547</v>
      </c>
      <c r="D323" s="47" t="s">
        <v>548</v>
      </c>
      <c r="E323" s="26">
        <v>1915414</v>
      </c>
      <c r="F323" s="156">
        <v>2184745</v>
      </c>
      <c r="G323" s="2">
        <f t="shared" si="9"/>
        <v>269331</v>
      </c>
      <c r="H323" s="44">
        <f t="shared" si="8"/>
        <v>0.1406</v>
      </c>
      <c r="I323" s="61" t="s">
        <v>870</v>
      </c>
      <c r="J323" s="65" t="s">
        <v>870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</row>
    <row r="324" spans="1:485" s="40" customFormat="1" x14ac:dyDescent="0.2">
      <c r="A324" s="46" t="s">
        <v>549</v>
      </c>
      <c r="B324" s="47" t="s">
        <v>550</v>
      </c>
      <c r="C324" s="47" t="s">
        <v>26</v>
      </c>
      <c r="D324" s="47" t="s">
        <v>551</v>
      </c>
      <c r="E324" s="26">
        <v>2076437</v>
      </c>
      <c r="F324" s="156">
        <v>2399454</v>
      </c>
      <c r="G324" s="2">
        <f t="shared" si="9"/>
        <v>323017</v>
      </c>
      <c r="H324" s="44">
        <f t="shared" si="8"/>
        <v>0.15559999999999999</v>
      </c>
      <c r="I324" s="61" t="s">
        <v>870</v>
      </c>
      <c r="J324" s="65" t="s">
        <v>870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</row>
    <row r="325" spans="1:485" s="40" customFormat="1" x14ac:dyDescent="0.2">
      <c r="A325" s="46" t="s">
        <v>549</v>
      </c>
      <c r="B325" s="47" t="s">
        <v>550</v>
      </c>
      <c r="C325" s="47" t="s">
        <v>57</v>
      </c>
      <c r="D325" s="47" t="s">
        <v>552</v>
      </c>
      <c r="E325" s="26">
        <v>1161</v>
      </c>
      <c r="F325" s="156">
        <v>18569</v>
      </c>
      <c r="G325" s="2">
        <f t="shared" si="9"/>
        <v>17408</v>
      </c>
      <c r="H325" s="44">
        <f t="shared" si="8"/>
        <v>14.994</v>
      </c>
      <c r="I325" s="61">
        <v>1</v>
      </c>
      <c r="J325" s="65" t="s">
        <v>870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</row>
    <row r="326" spans="1:485" s="40" customFormat="1" x14ac:dyDescent="0.2">
      <c r="A326" s="46" t="s">
        <v>549</v>
      </c>
      <c r="B326" s="47" t="s">
        <v>550</v>
      </c>
      <c r="C326" s="47" t="s">
        <v>16</v>
      </c>
      <c r="D326" s="47" t="s">
        <v>553</v>
      </c>
      <c r="E326" s="26">
        <v>40410</v>
      </c>
      <c r="F326" s="156">
        <v>38108</v>
      </c>
      <c r="G326" s="2">
        <f t="shared" si="9"/>
        <v>-2302</v>
      </c>
      <c r="H326" s="44">
        <f t="shared" si="8"/>
        <v>-5.7000000000000002E-2</v>
      </c>
      <c r="I326" s="61">
        <v>1</v>
      </c>
      <c r="J326" s="65">
        <v>1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</row>
    <row r="327" spans="1:485" s="40" customFormat="1" x14ac:dyDescent="0.2">
      <c r="A327" s="46" t="s">
        <v>549</v>
      </c>
      <c r="B327" s="47" t="s">
        <v>550</v>
      </c>
      <c r="C327" s="47" t="s">
        <v>59</v>
      </c>
      <c r="D327" s="47" t="s">
        <v>554</v>
      </c>
      <c r="E327" s="26">
        <v>872447</v>
      </c>
      <c r="F327" s="156">
        <v>1381372</v>
      </c>
      <c r="G327" s="2">
        <f t="shared" si="9"/>
        <v>508925</v>
      </c>
      <c r="H327" s="44">
        <f t="shared" si="8"/>
        <v>0.58330000000000004</v>
      </c>
      <c r="I327" s="61" t="s">
        <v>870</v>
      </c>
      <c r="J327" s="65" t="s">
        <v>870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</row>
    <row r="328" spans="1:485" s="40" customFormat="1" x14ac:dyDescent="0.2">
      <c r="A328" s="46" t="s">
        <v>555</v>
      </c>
      <c r="B328" s="47" t="s">
        <v>556</v>
      </c>
      <c r="C328" s="47" t="s">
        <v>79</v>
      </c>
      <c r="D328" s="47" t="s">
        <v>557</v>
      </c>
      <c r="E328" s="26">
        <v>2420228</v>
      </c>
      <c r="F328" s="156">
        <v>2809129</v>
      </c>
      <c r="G328" s="2">
        <f t="shared" si="9"/>
        <v>388901</v>
      </c>
      <c r="H328" s="44">
        <f t="shared" si="8"/>
        <v>0.16070000000000001</v>
      </c>
      <c r="I328" s="61" t="s">
        <v>870</v>
      </c>
      <c r="J328" s="65" t="s">
        <v>870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</row>
    <row r="329" spans="1:485" s="40" customFormat="1" x14ac:dyDescent="0.2">
      <c r="A329" s="46" t="s">
        <v>555</v>
      </c>
      <c r="B329" s="47" t="s">
        <v>556</v>
      </c>
      <c r="C329" s="47" t="s">
        <v>84</v>
      </c>
      <c r="D329" s="47" t="s">
        <v>558</v>
      </c>
      <c r="E329" s="26">
        <v>2985342</v>
      </c>
      <c r="F329" s="156">
        <v>3264234</v>
      </c>
      <c r="G329" s="2">
        <f t="shared" si="9"/>
        <v>278892</v>
      </c>
      <c r="H329" s="44">
        <f t="shared" ref="H329:H392" si="10">ROUND(G329/E329,4)</f>
        <v>9.3399999999999997E-2</v>
      </c>
      <c r="I329" s="61" t="s">
        <v>870</v>
      </c>
      <c r="J329" s="65" t="s">
        <v>870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</row>
    <row r="330" spans="1:485" s="40" customFormat="1" x14ac:dyDescent="0.2">
      <c r="A330" s="46" t="s">
        <v>555</v>
      </c>
      <c r="B330" s="47" t="s">
        <v>556</v>
      </c>
      <c r="C330" s="47" t="s">
        <v>63</v>
      </c>
      <c r="D330" s="47" t="s">
        <v>559</v>
      </c>
      <c r="E330" s="26">
        <v>871926</v>
      </c>
      <c r="F330" s="156">
        <v>920175</v>
      </c>
      <c r="G330" s="2">
        <f t="shared" ref="G330:G393" si="11">SUM(F330-E330)</f>
        <v>48249</v>
      </c>
      <c r="H330" s="44">
        <f t="shared" si="10"/>
        <v>5.5300000000000002E-2</v>
      </c>
      <c r="I330" s="61" t="s">
        <v>870</v>
      </c>
      <c r="J330" s="65" t="s">
        <v>870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</row>
    <row r="331" spans="1:485" s="40" customFormat="1" x14ac:dyDescent="0.2">
      <c r="A331" s="46" t="s">
        <v>560</v>
      </c>
      <c r="B331" s="47" t="s">
        <v>561</v>
      </c>
      <c r="C331" s="47" t="s">
        <v>12</v>
      </c>
      <c r="D331" s="47" t="s">
        <v>562</v>
      </c>
      <c r="E331" s="26">
        <v>426203</v>
      </c>
      <c r="F331" s="156">
        <v>648453</v>
      </c>
      <c r="G331" s="2">
        <f t="shared" si="11"/>
        <v>222250</v>
      </c>
      <c r="H331" s="44">
        <f t="shared" si="10"/>
        <v>0.52149999999999996</v>
      </c>
      <c r="I331" s="61" t="s">
        <v>870</v>
      </c>
      <c r="J331" s="65" t="s">
        <v>870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</row>
    <row r="332" spans="1:485" s="40" customFormat="1" x14ac:dyDescent="0.2">
      <c r="A332" s="46" t="s">
        <v>560</v>
      </c>
      <c r="B332" s="47" t="s">
        <v>561</v>
      </c>
      <c r="C332" s="47" t="s">
        <v>57</v>
      </c>
      <c r="D332" s="47" t="s">
        <v>563</v>
      </c>
      <c r="E332" s="26">
        <v>998979</v>
      </c>
      <c r="F332" s="156">
        <v>1080105</v>
      </c>
      <c r="G332" s="2">
        <f t="shared" si="11"/>
        <v>81126</v>
      </c>
      <c r="H332" s="44">
        <f t="shared" si="10"/>
        <v>8.1199999999999994E-2</v>
      </c>
      <c r="I332" s="61" t="s">
        <v>870</v>
      </c>
      <c r="J332" s="65" t="s">
        <v>870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</row>
    <row r="333" spans="1:485" s="40" customFormat="1" x14ac:dyDescent="0.2">
      <c r="A333" s="46" t="s">
        <v>560</v>
      </c>
      <c r="B333" s="47" t="s">
        <v>561</v>
      </c>
      <c r="C333" s="47" t="s">
        <v>369</v>
      </c>
      <c r="D333" s="47" t="s">
        <v>564</v>
      </c>
      <c r="E333" s="26">
        <v>487525</v>
      </c>
      <c r="F333" s="156">
        <v>672396</v>
      </c>
      <c r="G333" s="2">
        <f t="shared" si="11"/>
        <v>184871</v>
      </c>
      <c r="H333" s="44">
        <f t="shared" si="10"/>
        <v>0.37919999999999998</v>
      </c>
      <c r="I333" s="61" t="s">
        <v>870</v>
      </c>
      <c r="J333" s="65" t="s">
        <v>870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</row>
    <row r="334" spans="1:485" s="40" customFormat="1" x14ac:dyDescent="0.2">
      <c r="A334" s="46" t="s">
        <v>560</v>
      </c>
      <c r="B334" s="47" t="s">
        <v>561</v>
      </c>
      <c r="C334" s="47" t="s">
        <v>43</v>
      </c>
      <c r="D334" s="47" t="s">
        <v>565</v>
      </c>
      <c r="E334" s="26">
        <v>2977686</v>
      </c>
      <c r="F334" s="156">
        <v>3413241</v>
      </c>
      <c r="G334" s="2">
        <f t="shared" si="11"/>
        <v>435555</v>
      </c>
      <c r="H334" s="44">
        <f t="shared" si="10"/>
        <v>0.14630000000000001</v>
      </c>
      <c r="I334" s="61" t="s">
        <v>870</v>
      </c>
      <c r="J334" s="65" t="s">
        <v>870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</row>
    <row r="335" spans="1:485" s="40" customFormat="1" x14ac:dyDescent="0.2">
      <c r="A335" s="46" t="s">
        <v>560</v>
      </c>
      <c r="B335" s="47" t="s">
        <v>561</v>
      </c>
      <c r="C335" s="47" t="s">
        <v>61</v>
      </c>
      <c r="D335" s="47" t="s">
        <v>566</v>
      </c>
      <c r="E335" s="26">
        <v>1514429</v>
      </c>
      <c r="F335" s="156">
        <v>1757279</v>
      </c>
      <c r="G335" s="2">
        <f t="shared" si="11"/>
        <v>242850</v>
      </c>
      <c r="H335" s="44">
        <f t="shared" si="10"/>
        <v>0.16039999999999999</v>
      </c>
      <c r="I335" s="61" t="s">
        <v>870</v>
      </c>
      <c r="J335" s="65" t="s">
        <v>870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</row>
    <row r="336" spans="1:485" s="40" customFormat="1" x14ac:dyDescent="0.2">
      <c r="A336" s="46" t="s">
        <v>560</v>
      </c>
      <c r="B336" s="47" t="s">
        <v>561</v>
      </c>
      <c r="C336" s="47" t="s">
        <v>333</v>
      </c>
      <c r="D336" s="47" t="s">
        <v>567</v>
      </c>
      <c r="E336" s="26">
        <v>656076</v>
      </c>
      <c r="F336" s="156">
        <v>788263</v>
      </c>
      <c r="G336" s="2">
        <f t="shared" si="11"/>
        <v>132187</v>
      </c>
      <c r="H336" s="44">
        <f t="shared" si="10"/>
        <v>0.20150000000000001</v>
      </c>
      <c r="I336" s="61" t="s">
        <v>870</v>
      </c>
      <c r="J336" s="65" t="s">
        <v>870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</row>
    <row r="337" spans="1:485" s="40" customFormat="1" x14ac:dyDescent="0.2">
      <c r="A337" s="46" t="s">
        <v>568</v>
      </c>
      <c r="B337" s="47" t="s">
        <v>569</v>
      </c>
      <c r="C337" s="47" t="s">
        <v>12</v>
      </c>
      <c r="D337" s="47" t="s">
        <v>570</v>
      </c>
      <c r="E337" s="26">
        <v>20183</v>
      </c>
      <c r="F337" s="156">
        <v>20366</v>
      </c>
      <c r="G337" s="2">
        <f t="shared" si="11"/>
        <v>183</v>
      </c>
      <c r="H337" s="44">
        <f t="shared" si="10"/>
        <v>9.1000000000000004E-3</v>
      </c>
      <c r="I337" s="61">
        <v>1</v>
      </c>
      <c r="J337" s="65">
        <v>1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</row>
    <row r="338" spans="1:485" s="40" customFormat="1" x14ac:dyDescent="0.2">
      <c r="A338" s="46" t="s">
        <v>568</v>
      </c>
      <c r="B338" s="47" t="s">
        <v>569</v>
      </c>
      <c r="C338" s="47" t="s">
        <v>571</v>
      </c>
      <c r="D338" s="47" t="s">
        <v>572</v>
      </c>
      <c r="E338" s="26">
        <v>1390944</v>
      </c>
      <c r="F338" s="156">
        <v>1504103</v>
      </c>
      <c r="G338" s="2">
        <f t="shared" si="11"/>
        <v>113159</v>
      </c>
      <c r="H338" s="44">
        <f t="shared" si="10"/>
        <v>8.14E-2</v>
      </c>
      <c r="I338" s="61" t="s">
        <v>870</v>
      </c>
      <c r="J338" s="65" t="s">
        <v>870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</row>
    <row r="339" spans="1:485" s="40" customFormat="1" x14ac:dyDescent="0.2">
      <c r="A339" s="48" t="s">
        <v>568</v>
      </c>
      <c r="B339" s="49" t="s">
        <v>569</v>
      </c>
      <c r="C339" s="49" t="s">
        <v>573</v>
      </c>
      <c r="D339" s="49" t="s">
        <v>574</v>
      </c>
      <c r="E339" s="26">
        <v>1508209</v>
      </c>
      <c r="F339" s="156">
        <v>1695298</v>
      </c>
      <c r="G339" s="2">
        <f t="shared" si="11"/>
        <v>187089</v>
      </c>
      <c r="H339" s="44">
        <f t="shared" si="10"/>
        <v>0.124</v>
      </c>
      <c r="I339" s="61" t="s">
        <v>870</v>
      </c>
      <c r="J339" s="65" t="s">
        <v>870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</row>
    <row r="340" spans="1:485" s="40" customFormat="1" x14ac:dyDescent="0.2">
      <c r="A340" s="48" t="s">
        <v>568</v>
      </c>
      <c r="B340" s="49" t="s">
        <v>569</v>
      </c>
      <c r="C340" s="49" t="s">
        <v>575</v>
      </c>
      <c r="D340" s="49" t="s">
        <v>576</v>
      </c>
      <c r="E340" s="26">
        <v>2469021</v>
      </c>
      <c r="F340" s="156">
        <v>2769555</v>
      </c>
      <c r="G340" s="2">
        <f t="shared" si="11"/>
        <v>300534</v>
      </c>
      <c r="H340" s="44">
        <f t="shared" si="10"/>
        <v>0.1217</v>
      </c>
      <c r="I340" s="61" t="s">
        <v>870</v>
      </c>
      <c r="J340" s="65" t="s">
        <v>870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</row>
    <row r="341" spans="1:485" s="40" customFormat="1" x14ac:dyDescent="0.2">
      <c r="A341" s="48" t="s">
        <v>568</v>
      </c>
      <c r="B341" s="49" t="s">
        <v>569</v>
      </c>
      <c r="C341" s="49" t="s">
        <v>577</v>
      </c>
      <c r="D341" s="49" t="s">
        <v>578</v>
      </c>
      <c r="E341" s="26">
        <v>1600516</v>
      </c>
      <c r="F341" s="156">
        <v>1840845</v>
      </c>
      <c r="G341" s="2">
        <f t="shared" si="11"/>
        <v>240329</v>
      </c>
      <c r="H341" s="44">
        <f t="shared" si="10"/>
        <v>0.1502</v>
      </c>
      <c r="I341" s="61" t="s">
        <v>870</v>
      </c>
      <c r="J341" s="65" t="s">
        <v>870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</row>
    <row r="342" spans="1:485" s="40" customFormat="1" x14ac:dyDescent="0.2">
      <c r="A342" s="48" t="s">
        <v>568</v>
      </c>
      <c r="B342" s="49" t="s">
        <v>569</v>
      </c>
      <c r="C342" s="49" t="s">
        <v>580</v>
      </c>
      <c r="D342" s="49" t="s">
        <v>581</v>
      </c>
      <c r="E342" s="26">
        <v>2199046</v>
      </c>
      <c r="F342" s="156">
        <v>2471831</v>
      </c>
      <c r="G342" s="2">
        <f t="shared" si="11"/>
        <v>272785</v>
      </c>
      <c r="H342" s="44">
        <f t="shared" si="10"/>
        <v>0.124</v>
      </c>
      <c r="I342" s="61" t="s">
        <v>870</v>
      </c>
      <c r="J342" s="65" t="s">
        <v>870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</row>
    <row r="343" spans="1:485" s="40" customFormat="1" x14ac:dyDescent="0.2">
      <c r="A343" s="48" t="s">
        <v>568</v>
      </c>
      <c r="B343" s="49" t="s">
        <v>569</v>
      </c>
      <c r="C343" s="49" t="s">
        <v>582</v>
      </c>
      <c r="D343" s="49" t="s">
        <v>583</v>
      </c>
      <c r="E343" s="26">
        <v>1756654</v>
      </c>
      <c r="F343" s="156">
        <v>1972082</v>
      </c>
      <c r="G343" s="2">
        <f t="shared" si="11"/>
        <v>215428</v>
      </c>
      <c r="H343" s="44">
        <f t="shared" si="10"/>
        <v>0.1226</v>
      </c>
      <c r="I343" s="61" t="s">
        <v>870</v>
      </c>
      <c r="J343" s="65" t="s">
        <v>870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</row>
    <row r="344" spans="1:485" s="40" customFormat="1" x14ac:dyDescent="0.2">
      <c r="A344" s="48" t="s">
        <v>568</v>
      </c>
      <c r="B344" s="49" t="s">
        <v>569</v>
      </c>
      <c r="C344" s="49" t="s">
        <v>584</v>
      </c>
      <c r="D344" s="49" t="s">
        <v>585</v>
      </c>
      <c r="E344" s="26">
        <v>1256876</v>
      </c>
      <c r="F344" s="156">
        <v>1826276</v>
      </c>
      <c r="G344" s="2">
        <f t="shared" si="11"/>
        <v>569400</v>
      </c>
      <c r="H344" s="44">
        <f t="shared" si="10"/>
        <v>0.45300000000000001</v>
      </c>
      <c r="I344" s="61" t="s">
        <v>870</v>
      </c>
      <c r="J344" s="65" t="s">
        <v>870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</row>
    <row r="345" spans="1:485" s="40" customFormat="1" x14ac:dyDescent="0.2">
      <c r="A345" s="48" t="s">
        <v>568</v>
      </c>
      <c r="B345" s="49" t="s">
        <v>569</v>
      </c>
      <c r="C345" s="49" t="s">
        <v>883</v>
      </c>
      <c r="D345" s="49" t="s">
        <v>885</v>
      </c>
      <c r="E345" s="26">
        <v>12779054</v>
      </c>
      <c r="F345" s="156">
        <v>18913810</v>
      </c>
      <c r="G345" s="2">
        <f t="shared" si="11"/>
        <v>6134756</v>
      </c>
      <c r="H345" s="44">
        <f t="shared" si="10"/>
        <v>0.48010000000000003</v>
      </c>
      <c r="I345" s="61" t="s">
        <v>870</v>
      </c>
      <c r="J345" s="65" t="s">
        <v>870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</row>
    <row r="346" spans="1:485" s="40" customFormat="1" x14ac:dyDescent="0.2">
      <c r="A346" s="48" t="s">
        <v>568</v>
      </c>
      <c r="B346" s="49" t="s">
        <v>569</v>
      </c>
      <c r="C346" s="49" t="s">
        <v>886</v>
      </c>
      <c r="D346" s="49" t="s">
        <v>887</v>
      </c>
      <c r="E346" s="26">
        <v>0</v>
      </c>
      <c r="F346" s="156">
        <v>4459830</v>
      </c>
      <c r="G346" s="2">
        <f>SUM(F346)</f>
        <v>4459830</v>
      </c>
      <c r="H346" s="44">
        <v>1</v>
      </c>
      <c r="I346" s="61" t="s">
        <v>870</v>
      </c>
      <c r="J346" s="65" t="s">
        <v>870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</row>
    <row r="347" spans="1:485" s="40" customFormat="1" x14ac:dyDescent="0.2">
      <c r="A347" s="48" t="s">
        <v>568</v>
      </c>
      <c r="B347" s="49" t="s">
        <v>569</v>
      </c>
      <c r="C347" s="49" t="s">
        <v>588</v>
      </c>
      <c r="D347" s="49" t="s">
        <v>589</v>
      </c>
      <c r="E347" s="26">
        <v>4881013</v>
      </c>
      <c r="F347" s="156">
        <v>5486488</v>
      </c>
      <c r="G347" s="2">
        <f t="shared" si="11"/>
        <v>605475</v>
      </c>
      <c r="H347" s="44">
        <f t="shared" si="10"/>
        <v>0.124</v>
      </c>
      <c r="I347" s="61" t="s">
        <v>870</v>
      </c>
      <c r="J347" s="65" t="s">
        <v>870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</row>
    <row r="348" spans="1:485" s="40" customFormat="1" x14ac:dyDescent="0.2">
      <c r="A348" s="48" t="s">
        <v>568</v>
      </c>
      <c r="B348" s="49" t="s">
        <v>569</v>
      </c>
      <c r="C348" s="49" t="s">
        <v>590</v>
      </c>
      <c r="D348" s="49" t="s">
        <v>591</v>
      </c>
      <c r="E348" s="26">
        <v>2018754</v>
      </c>
      <c r="F348" s="156">
        <v>2602810</v>
      </c>
      <c r="G348" s="2">
        <f t="shared" si="11"/>
        <v>584056</v>
      </c>
      <c r="H348" s="44">
        <f t="shared" si="10"/>
        <v>0.2893</v>
      </c>
      <c r="I348" s="61" t="s">
        <v>870</v>
      </c>
      <c r="J348" s="65" t="s">
        <v>870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</row>
    <row r="349" spans="1:485" s="40" customFormat="1" x14ac:dyDescent="0.2">
      <c r="A349" s="48" t="s">
        <v>568</v>
      </c>
      <c r="B349" s="49" t="s">
        <v>569</v>
      </c>
      <c r="C349" s="49" t="s">
        <v>890</v>
      </c>
      <c r="D349" s="49" t="s">
        <v>889</v>
      </c>
      <c r="E349" s="26">
        <v>0</v>
      </c>
      <c r="F349" s="156">
        <v>26245665</v>
      </c>
      <c r="G349" s="2">
        <f t="shared" si="11"/>
        <v>26245665</v>
      </c>
      <c r="H349" s="44">
        <v>1</v>
      </c>
      <c r="I349" s="61" t="s">
        <v>870</v>
      </c>
      <c r="J349" s="65" t="s">
        <v>870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</row>
    <row r="350" spans="1:485" s="40" customFormat="1" x14ac:dyDescent="0.2">
      <c r="A350" s="46" t="s">
        <v>568</v>
      </c>
      <c r="B350" s="47" t="s">
        <v>569</v>
      </c>
      <c r="C350" s="47" t="s">
        <v>26</v>
      </c>
      <c r="D350" s="47" t="s">
        <v>592</v>
      </c>
      <c r="E350" s="26">
        <v>51042120</v>
      </c>
      <c r="F350" s="156">
        <v>63071832</v>
      </c>
      <c r="G350" s="2">
        <f t="shared" si="11"/>
        <v>12029712</v>
      </c>
      <c r="H350" s="44">
        <f t="shared" si="10"/>
        <v>0.23569999999999999</v>
      </c>
      <c r="I350" s="61" t="s">
        <v>870</v>
      </c>
      <c r="J350" s="65" t="s">
        <v>870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</row>
    <row r="351" spans="1:485" s="40" customFormat="1" x14ac:dyDescent="0.2">
      <c r="A351" s="46" t="s">
        <v>568</v>
      </c>
      <c r="B351" s="47" t="s">
        <v>569</v>
      </c>
      <c r="C351" s="47" t="s">
        <v>79</v>
      </c>
      <c r="D351" s="47" t="s">
        <v>593</v>
      </c>
      <c r="E351" s="26">
        <v>195185</v>
      </c>
      <c r="F351" s="156">
        <v>239870</v>
      </c>
      <c r="G351" s="2">
        <f t="shared" si="11"/>
        <v>44685</v>
      </c>
      <c r="H351" s="44">
        <f t="shared" si="10"/>
        <v>0.22889999999999999</v>
      </c>
      <c r="I351" s="61">
        <v>1</v>
      </c>
      <c r="J351" s="65" t="s">
        <v>870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</row>
    <row r="352" spans="1:485" s="40" customFormat="1" x14ac:dyDescent="0.2">
      <c r="A352" s="46" t="s">
        <v>568</v>
      </c>
      <c r="B352" s="47" t="s">
        <v>569</v>
      </c>
      <c r="C352" s="47" t="s">
        <v>16</v>
      </c>
      <c r="D352" s="47" t="s">
        <v>594</v>
      </c>
      <c r="E352" s="26">
        <v>14853067</v>
      </c>
      <c r="F352" s="156">
        <v>17724871</v>
      </c>
      <c r="G352" s="2">
        <f t="shared" si="11"/>
        <v>2871804</v>
      </c>
      <c r="H352" s="44">
        <f t="shared" si="10"/>
        <v>0.1933</v>
      </c>
      <c r="I352" s="61" t="s">
        <v>870</v>
      </c>
      <c r="J352" s="65" t="s">
        <v>870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</row>
    <row r="353" spans="1:485" s="40" customFormat="1" x14ac:dyDescent="0.2">
      <c r="A353" s="46" t="s">
        <v>568</v>
      </c>
      <c r="B353" s="47" t="s">
        <v>569</v>
      </c>
      <c r="C353" s="47" t="s">
        <v>59</v>
      </c>
      <c r="D353" s="47" t="s">
        <v>595</v>
      </c>
      <c r="E353" s="26">
        <v>7633044</v>
      </c>
      <c r="F353" s="156">
        <v>11473253</v>
      </c>
      <c r="G353" s="2">
        <f t="shared" si="11"/>
        <v>3840209</v>
      </c>
      <c r="H353" s="44">
        <f t="shared" si="10"/>
        <v>0.50309999999999999</v>
      </c>
      <c r="I353" s="61" t="s">
        <v>870</v>
      </c>
      <c r="J353" s="65" t="s">
        <v>870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</row>
    <row r="354" spans="1:485" s="40" customFormat="1" x14ac:dyDescent="0.2">
      <c r="A354" s="46" t="s">
        <v>568</v>
      </c>
      <c r="B354" s="47" t="s">
        <v>569</v>
      </c>
      <c r="C354" s="47" t="s">
        <v>37</v>
      </c>
      <c r="D354" s="47" t="s">
        <v>596</v>
      </c>
      <c r="E354" s="26">
        <v>6286904</v>
      </c>
      <c r="F354" s="156">
        <v>7794951</v>
      </c>
      <c r="G354" s="2">
        <f t="shared" si="11"/>
        <v>1508047</v>
      </c>
      <c r="H354" s="44">
        <f t="shared" si="10"/>
        <v>0.2399</v>
      </c>
      <c r="I354" s="61" t="s">
        <v>870</v>
      </c>
      <c r="J354" s="65" t="s">
        <v>870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</row>
    <row r="355" spans="1:485" s="40" customFormat="1" x14ac:dyDescent="0.2">
      <c r="A355" s="46" t="s">
        <v>568</v>
      </c>
      <c r="B355" s="47" t="s">
        <v>569</v>
      </c>
      <c r="C355" s="47" t="s">
        <v>67</v>
      </c>
      <c r="D355" s="47" t="s">
        <v>597</v>
      </c>
      <c r="E355" s="26">
        <v>2989861</v>
      </c>
      <c r="F355" s="156">
        <v>3587300</v>
      </c>
      <c r="G355" s="2">
        <f t="shared" si="11"/>
        <v>597439</v>
      </c>
      <c r="H355" s="44">
        <f t="shared" si="10"/>
        <v>0.19980000000000001</v>
      </c>
      <c r="I355" s="61" t="s">
        <v>870</v>
      </c>
      <c r="J355" s="65" t="s">
        <v>870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</row>
    <row r="356" spans="1:485" s="40" customFormat="1" x14ac:dyDescent="0.2">
      <c r="A356" s="46" t="s">
        <v>568</v>
      </c>
      <c r="B356" s="47" t="s">
        <v>569</v>
      </c>
      <c r="C356" s="47" t="s">
        <v>93</v>
      </c>
      <c r="D356" s="47" t="s">
        <v>598</v>
      </c>
      <c r="E356" s="26">
        <v>26730503</v>
      </c>
      <c r="F356" s="156">
        <v>39337493</v>
      </c>
      <c r="G356" s="2">
        <f t="shared" si="11"/>
        <v>12606990</v>
      </c>
      <c r="H356" s="44">
        <f t="shared" si="10"/>
        <v>0.47160000000000002</v>
      </c>
      <c r="I356" s="61" t="s">
        <v>870</v>
      </c>
      <c r="J356" s="65" t="s">
        <v>870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</row>
    <row r="357" spans="1:485" s="40" customFormat="1" x14ac:dyDescent="0.2">
      <c r="A357" s="46" t="s">
        <v>568</v>
      </c>
      <c r="B357" s="47" t="s">
        <v>569</v>
      </c>
      <c r="C357" s="47" t="s">
        <v>356</v>
      </c>
      <c r="D357" s="47" t="s">
        <v>599</v>
      </c>
      <c r="E357" s="26">
        <v>2260152</v>
      </c>
      <c r="F357" s="156">
        <v>2637717</v>
      </c>
      <c r="G357" s="2">
        <f t="shared" si="11"/>
        <v>377565</v>
      </c>
      <c r="H357" s="44">
        <f t="shared" si="10"/>
        <v>0.1671</v>
      </c>
      <c r="I357" s="61" t="s">
        <v>870</v>
      </c>
      <c r="J357" s="65" t="s">
        <v>870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</row>
    <row r="358" spans="1:485" s="40" customFormat="1" x14ac:dyDescent="0.2">
      <c r="A358" s="46" t="s">
        <v>568</v>
      </c>
      <c r="B358" s="47" t="s">
        <v>569</v>
      </c>
      <c r="C358" s="47" t="s">
        <v>600</v>
      </c>
      <c r="D358" s="47" t="s">
        <v>601</v>
      </c>
      <c r="E358" s="26">
        <v>4893417</v>
      </c>
      <c r="F358" s="156">
        <v>5592397</v>
      </c>
      <c r="G358" s="2">
        <f t="shared" si="11"/>
        <v>698980</v>
      </c>
      <c r="H358" s="44">
        <f t="shared" si="10"/>
        <v>0.14280000000000001</v>
      </c>
      <c r="I358" s="61" t="s">
        <v>870</v>
      </c>
      <c r="J358" s="65" t="s">
        <v>870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</row>
    <row r="359" spans="1:485" s="40" customFormat="1" x14ac:dyDescent="0.2">
      <c r="A359" s="46" t="s">
        <v>568</v>
      </c>
      <c r="B359" s="47" t="s">
        <v>569</v>
      </c>
      <c r="C359" s="47" t="s">
        <v>443</v>
      </c>
      <c r="D359" s="47" t="s">
        <v>602</v>
      </c>
      <c r="E359" s="26">
        <v>41807257</v>
      </c>
      <c r="F359" s="156">
        <v>49543226</v>
      </c>
      <c r="G359" s="2">
        <f t="shared" si="11"/>
        <v>7735969</v>
      </c>
      <c r="H359" s="44">
        <f t="shared" si="10"/>
        <v>0.185</v>
      </c>
      <c r="I359" s="61" t="s">
        <v>870</v>
      </c>
      <c r="J359" s="65" t="s">
        <v>870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</row>
    <row r="360" spans="1:485" s="40" customFormat="1" x14ac:dyDescent="0.2">
      <c r="A360" s="46" t="s">
        <v>568</v>
      </c>
      <c r="B360" s="47" t="s">
        <v>569</v>
      </c>
      <c r="C360" s="47" t="s">
        <v>603</v>
      </c>
      <c r="D360" s="47" t="s">
        <v>604</v>
      </c>
      <c r="E360" s="26">
        <v>3513829</v>
      </c>
      <c r="F360" s="156">
        <v>4214825</v>
      </c>
      <c r="G360" s="2">
        <f t="shared" si="11"/>
        <v>700996</v>
      </c>
      <c r="H360" s="44">
        <f t="shared" si="10"/>
        <v>0.19950000000000001</v>
      </c>
      <c r="I360" s="61" t="s">
        <v>870</v>
      </c>
      <c r="J360" s="65" t="s">
        <v>870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</row>
    <row r="361" spans="1:485" s="40" customFormat="1" x14ac:dyDescent="0.2">
      <c r="A361" s="46" t="s">
        <v>568</v>
      </c>
      <c r="B361" s="47" t="s">
        <v>569</v>
      </c>
      <c r="C361" s="47" t="s">
        <v>547</v>
      </c>
      <c r="D361" s="47" t="s">
        <v>605</v>
      </c>
      <c r="E361" s="26">
        <v>7397074</v>
      </c>
      <c r="F361" s="156">
        <v>8974299</v>
      </c>
      <c r="G361" s="2">
        <f t="shared" si="11"/>
        <v>1577225</v>
      </c>
      <c r="H361" s="44">
        <f t="shared" si="10"/>
        <v>0.2132</v>
      </c>
      <c r="I361" s="61" t="s">
        <v>870</v>
      </c>
      <c r="J361" s="65" t="s">
        <v>870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</row>
    <row r="362" spans="1:485" s="40" customFormat="1" x14ac:dyDescent="0.2">
      <c r="A362" s="46" t="s">
        <v>568</v>
      </c>
      <c r="B362" s="47" t="s">
        <v>569</v>
      </c>
      <c r="C362" s="47" t="s">
        <v>410</v>
      </c>
      <c r="D362" s="47" t="s">
        <v>606</v>
      </c>
      <c r="E362" s="26">
        <v>105066442</v>
      </c>
      <c r="F362" s="156">
        <v>125243184</v>
      </c>
      <c r="G362" s="2">
        <f t="shared" si="11"/>
        <v>20176742</v>
      </c>
      <c r="H362" s="44">
        <f t="shared" si="10"/>
        <v>0.192</v>
      </c>
      <c r="I362" s="61" t="s">
        <v>870</v>
      </c>
      <c r="J362" s="65" t="s">
        <v>870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</row>
    <row r="363" spans="1:485" s="40" customFormat="1" x14ac:dyDescent="0.2">
      <c r="A363" s="48" t="s">
        <v>568</v>
      </c>
      <c r="B363" s="49" t="s">
        <v>569</v>
      </c>
      <c r="C363" s="49" t="s">
        <v>859</v>
      </c>
      <c r="D363" s="49" t="s">
        <v>873</v>
      </c>
      <c r="E363" s="26">
        <v>778824</v>
      </c>
      <c r="F363" s="156">
        <v>896159</v>
      </c>
      <c r="G363" s="2">
        <f t="shared" si="11"/>
        <v>117335</v>
      </c>
      <c r="H363" s="44">
        <f t="shared" si="10"/>
        <v>0.1507</v>
      </c>
      <c r="I363" s="61" t="s">
        <v>870</v>
      </c>
      <c r="J363" s="65" t="s">
        <v>870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</row>
    <row r="364" spans="1:485" s="40" customFormat="1" x14ac:dyDescent="0.2">
      <c r="A364" s="159" t="s">
        <v>568</v>
      </c>
      <c r="B364" s="159" t="s">
        <v>569</v>
      </c>
      <c r="C364" s="159" t="s">
        <v>909</v>
      </c>
      <c r="D364" s="159" t="s">
        <v>910</v>
      </c>
      <c r="E364" s="103">
        <v>0</v>
      </c>
      <c r="F364" s="157">
        <v>0</v>
      </c>
      <c r="G364" s="104">
        <f t="shared" si="11"/>
        <v>0</v>
      </c>
      <c r="H364" s="71">
        <v>0</v>
      </c>
      <c r="I364" s="72"/>
      <c r="J364" s="73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</row>
    <row r="365" spans="1:485" s="40" customFormat="1" x14ac:dyDescent="0.2">
      <c r="A365" s="159" t="s">
        <v>568</v>
      </c>
      <c r="B365" s="159" t="s">
        <v>569</v>
      </c>
      <c r="C365" s="159" t="s">
        <v>911</v>
      </c>
      <c r="D365" s="159" t="s">
        <v>912</v>
      </c>
      <c r="E365" s="103">
        <v>0</v>
      </c>
      <c r="F365" s="157">
        <v>0</v>
      </c>
      <c r="G365" s="104">
        <f t="shared" si="11"/>
        <v>0</v>
      </c>
      <c r="H365" s="71">
        <v>0</v>
      </c>
      <c r="I365" s="72"/>
      <c r="J365" s="73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</row>
    <row r="366" spans="1:485" s="40" customFormat="1" x14ac:dyDescent="0.2">
      <c r="A366" s="76" t="s">
        <v>568</v>
      </c>
      <c r="B366" s="77" t="s">
        <v>569</v>
      </c>
      <c r="C366" s="77" t="s">
        <v>850</v>
      </c>
      <c r="D366" s="77" t="s">
        <v>851</v>
      </c>
      <c r="E366" s="83">
        <v>0</v>
      </c>
      <c r="F366" s="158">
        <v>0</v>
      </c>
      <c r="G366" s="84">
        <f t="shared" si="11"/>
        <v>0</v>
      </c>
      <c r="H366" s="78">
        <v>0</v>
      </c>
      <c r="I366" s="79"/>
      <c r="J366" s="80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</row>
    <row r="367" spans="1:485" s="40" customFormat="1" x14ac:dyDescent="0.2">
      <c r="A367" s="76" t="s">
        <v>568</v>
      </c>
      <c r="B367" s="77" t="s">
        <v>569</v>
      </c>
      <c r="C367" s="77" t="s">
        <v>852</v>
      </c>
      <c r="D367" s="77" t="s">
        <v>853</v>
      </c>
      <c r="E367" s="83">
        <v>0</v>
      </c>
      <c r="F367" s="158">
        <v>0</v>
      </c>
      <c r="G367" s="84">
        <f t="shared" si="11"/>
        <v>0</v>
      </c>
      <c r="H367" s="78">
        <v>0</v>
      </c>
      <c r="I367" s="79"/>
      <c r="J367" s="80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</row>
    <row r="368" spans="1:485" s="40" customFormat="1" x14ac:dyDescent="0.2">
      <c r="A368" s="76" t="s">
        <v>568</v>
      </c>
      <c r="B368" s="77" t="s">
        <v>569</v>
      </c>
      <c r="C368" s="77" t="s">
        <v>854</v>
      </c>
      <c r="D368" s="77" t="s">
        <v>855</v>
      </c>
      <c r="E368" s="83">
        <v>0</v>
      </c>
      <c r="F368" s="158">
        <v>0</v>
      </c>
      <c r="G368" s="84">
        <f t="shared" si="11"/>
        <v>0</v>
      </c>
      <c r="H368" s="78">
        <v>0</v>
      </c>
      <c r="I368" s="79"/>
      <c r="J368" s="80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</row>
    <row r="369" spans="1:485" s="40" customFormat="1" x14ac:dyDescent="0.2">
      <c r="A369" s="76" t="s">
        <v>568</v>
      </c>
      <c r="B369" s="77" t="s">
        <v>569</v>
      </c>
      <c r="C369" s="77" t="s">
        <v>856</v>
      </c>
      <c r="D369" s="77" t="s">
        <v>857</v>
      </c>
      <c r="E369" s="83">
        <v>0</v>
      </c>
      <c r="F369" s="158">
        <v>0</v>
      </c>
      <c r="G369" s="84">
        <f t="shared" si="11"/>
        <v>0</v>
      </c>
      <c r="H369" s="78">
        <v>0</v>
      </c>
      <c r="I369" s="79"/>
      <c r="J369" s="80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</row>
    <row r="370" spans="1:485" s="40" customFormat="1" x14ac:dyDescent="0.2">
      <c r="A370" s="46" t="s">
        <v>607</v>
      </c>
      <c r="B370" s="47" t="s">
        <v>608</v>
      </c>
      <c r="C370" s="47" t="s">
        <v>428</v>
      </c>
      <c r="D370" s="47" t="s">
        <v>609</v>
      </c>
      <c r="E370" s="26">
        <v>1577979</v>
      </c>
      <c r="F370" s="156">
        <v>1756392</v>
      </c>
      <c r="G370" s="2">
        <f t="shared" si="11"/>
        <v>178413</v>
      </c>
      <c r="H370" s="44">
        <f t="shared" si="10"/>
        <v>0.11310000000000001</v>
      </c>
      <c r="I370" s="61" t="s">
        <v>870</v>
      </c>
      <c r="J370" s="65" t="s">
        <v>870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</row>
    <row r="371" spans="1:485" s="40" customFormat="1" x14ac:dyDescent="0.2">
      <c r="A371" s="46" t="s">
        <v>607</v>
      </c>
      <c r="B371" s="47" t="s">
        <v>608</v>
      </c>
      <c r="C371" s="47" t="s">
        <v>26</v>
      </c>
      <c r="D371" s="47" t="s">
        <v>610</v>
      </c>
      <c r="E371" s="26">
        <v>5102597</v>
      </c>
      <c r="F371" s="156">
        <v>5683776</v>
      </c>
      <c r="G371" s="2">
        <f t="shared" si="11"/>
        <v>581179</v>
      </c>
      <c r="H371" s="44">
        <f t="shared" si="10"/>
        <v>0.1139</v>
      </c>
      <c r="I371" s="61" t="s">
        <v>870</v>
      </c>
      <c r="J371" s="65" t="s">
        <v>870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</row>
    <row r="372" spans="1:485" s="40" customFormat="1" x14ac:dyDescent="0.2">
      <c r="A372" s="46" t="s">
        <v>607</v>
      </c>
      <c r="B372" s="47" t="s">
        <v>608</v>
      </c>
      <c r="C372" s="47" t="s">
        <v>57</v>
      </c>
      <c r="D372" s="47" t="s">
        <v>611</v>
      </c>
      <c r="E372" s="26">
        <v>4552808</v>
      </c>
      <c r="F372" s="156">
        <v>5153451</v>
      </c>
      <c r="G372" s="2">
        <f t="shared" si="11"/>
        <v>600643</v>
      </c>
      <c r="H372" s="44">
        <f t="shared" si="10"/>
        <v>0.13189999999999999</v>
      </c>
      <c r="I372" s="61" t="s">
        <v>870</v>
      </c>
      <c r="J372" s="65" t="s">
        <v>870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</row>
    <row r="373" spans="1:485" s="40" customFormat="1" x14ac:dyDescent="0.2">
      <c r="A373" s="46" t="s">
        <v>607</v>
      </c>
      <c r="B373" s="47" t="s">
        <v>608</v>
      </c>
      <c r="C373" s="47" t="s">
        <v>79</v>
      </c>
      <c r="D373" s="47" t="s">
        <v>612</v>
      </c>
      <c r="E373" s="26">
        <v>3744804</v>
      </c>
      <c r="F373" s="156">
        <v>4338910</v>
      </c>
      <c r="G373" s="2">
        <f t="shared" si="11"/>
        <v>594106</v>
      </c>
      <c r="H373" s="44">
        <f t="shared" si="10"/>
        <v>0.15859999999999999</v>
      </c>
      <c r="I373" s="61" t="s">
        <v>870</v>
      </c>
      <c r="J373" s="65" t="s">
        <v>870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</row>
    <row r="374" spans="1:485" s="40" customFormat="1" x14ac:dyDescent="0.2">
      <c r="A374" s="46" t="s">
        <v>607</v>
      </c>
      <c r="B374" s="47" t="s">
        <v>608</v>
      </c>
      <c r="C374" s="47" t="s">
        <v>16</v>
      </c>
      <c r="D374" s="47" t="s">
        <v>613</v>
      </c>
      <c r="E374" s="26">
        <v>3421116</v>
      </c>
      <c r="F374" s="156">
        <v>3868848</v>
      </c>
      <c r="G374" s="2">
        <f t="shared" si="11"/>
        <v>447732</v>
      </c>
      <c r="H374" s="44">
        <f t="shared" si="10"/>
        <v>0.13089999999999999</v>
      </c>
      <c r="I374" s="61" t="s">
        <v>870</v>
      </c>
      <c r="J374" s="65" t="s">
        <v>870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</row>
    <row r="375" spans="1:485" s="40" customFormat="1" x14ac:dyDescent="0.2">
      <c r="A375" s="46" t="s">
        <v>607</v>
      </c>
      <c r="B375" s="47" t="s">
        <v>608</v>
      </c>
      <c r="C375" s="47" t="s">
        <v>82</v>
      </c>
      <c r="D375" s="47" t="s">
        <v>614</v>
      </c>
      <c r="E375" s="26">
        <v>2068823</v>
      </c>
      <c r="F375" s="156">
        <v>2324168</v>
      </c>
      <c r="G375" s="2">
        <f t="shared" si="11"/>
        <v>255345</v>
      </c>
      <c r="H375" s="44">
        <f t="shared" si="10"/>
        <v>0.1234</v>
      </c>
      <c r="I375" s="61" t="s">
        <v>870</v>
      </c>
      <c r="J375" s="65" t="s">
        <v>870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</row>
    <row r="376" spans="1:485" s="40" customFormat="1" x14ac:dyDescent="0.2">
      <c r="A376" s="46" t="s">
        <v>607</v>
      </c>
      <c r="B376" s="47" t="s">
        <v>608</v>
      </c>
      <c r="C376" s="47" t="s">
        <v>59</v>
      </c>
      <c r="D376" s="47" t="s">
        <v>615</v>
      </c>
      <c r="E376" s="26">
        <v>559496</v>
      </c>
      <c r="F376" s="156">
        <v>700538</v>
      </c>
      <c r="G376" s="2">
        <f t="shared" si="11"/>
        <v>141042</v>
      </c>
      <c r="H376" s="44">
        <f t="shared" si="10"/>
        <v>0.25209999999999999</v>
      </c>
      <c r="I376" s="61" t="s">
        <v>870</v>
      </c>
      <c r="J376" s="65" t="s">
        <v>870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</row>
    <row r="377" spans="1:485" s="40" customFormat="1" x14ac:dyDescent="0.2">
      <c r="A377" s="46" t="s">
        <v>607</v>
      </c>
      <c r="B377" s="47" t="s">
        <v>608</v>
      </c>
      <c r="C377" s="47" t="s">
        <v>37</v>
      </c>
      <c r="D377" s="47" t="s">
        <v>144</v>
      </c>
      <c r="E377" s="26">
        <v>1070846</v>
      </c>
      <c r="F377" s="156">
        <v>1149325</v>
      </c>
      <c r="G377" s="2">
        <f t="shared" si="11"/>
        <v>78479</v>
      </c>
      <c r="H377" s="44">
        <f t="shared" si="10"/>
        <v>7.3300000000000004E-2</v>
      </c>
      <c r="I377" s="61" t="s">
        <v>870</v>
      </c>
      <c r="J377" s="65" t="s">
        <v>870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</row>
    <row r="378" spans="1:485" s="40" customFormat="1" x14ac:dyDescent="0.2">
      <c r="A378" s="46" t="s">
        <v>607</v>
      </c>
      <c r="B378" s="47" t="s">
        <v>608</v>
      </c>
      <c r="C378" s="47" t="s">
        <v>215</v>
      </c>
      <c r="D378" s="47" t="s">
        <v>616</v>
      </c>
      <c r="E378" s="26">
        <v>1648183</v>
      </c>
      <c r="F378" s="156">
        <v>1890879</v>
      </c>
      <c r="G378" s="2">
        <f t="shared" si="11"/>
        <v>242696</v>
      </c>
      <c r="H378" s="44">
        <f t="shared" si="10"/>
        <v>0.14729999999999999</v>
      </c>
      <c r="I378" s="61" t="s">
        <v>870</v>
      </c>
      <c r="J378" s="65" t="s">
        <v>870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</row>
    <row r="379" spans="1:485" s="40" customFormat="1" x14ac:dyDescent="0.2">
      <c r="A379" s="46" t="s">
        <v>617</v>
      </c>
      <c r="B379" s="47" t="s">
        <v>618</v>
      </c>
      <c r="C379" s="47" t="s">
        <v>176</v>
      </c>
      <c r="D379" s="47" t="s">
        <v>619</v>
      </c>
      <c r="E379" s="26">
        <v>210126</v>
      </c>
      <c r="F379" s="156">
        <v>346578</v>
      </c>
      <c r="G379" s="2">
        <f t="shared" si="11"/>
        <v>136452</v>
      </c>
      <c r="H379" s="44">
        <f t="shared" si="10"/>
        <v>0.64939999999999998</v>
      </c>
      <c r="I379" s="61" t="s">
        <v>870</v>
      </c>
      <c r="J379" s="65" t="s">
        <v>870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</row>
    <row r="380" spans="1:485" s="40" customFormat="1" x14ac:dyDescent="0.2">
      <c r="A380" s="46" t="s">
        <v>617</v>
      </c>
      <c r="B380" s="47" t="s">
        <v>618</v>
      </c>
      <c r="C380" s="47" t="s">
        <v>382</v>
      </c>
      <c r="D380" s="47" t="s">
        <v>620</v>
      </c>
      <c r="E380" s="26">
        <v>199243</v>
      </c>
      <c r="F380" s="156">
        <v>233729</v>
      </c>
      <c r="G380" s="2">
        <f t="shared" si="11"/>
        <v>34486</v>
      </c>
      <c r="H380" s="44">
        <f t="shared" si="10"/>
        <v>0.1731</v>
      </c>
      <c r="I380" s="61" t="s">
        <v>870</v>
      </c>
      <c r="J380" s="65" t="s">
        <v>870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</row>
    <row r="381" spans="1:485" s="40" customFormat="1" x14ac:dyDescent="0.2">
      <c r="A381" s="46" t="s">
        <v>617</v>
      </c>
      <c r="B381" s="47" t="s">
        <v>618</v>
      </c>
      <c r="C381" s="47" t="s">
        <v>245</v>
      </c>
      <c r="D381" s="47" t="s">
        <v>621</v>
      </c>
      <c r="E381" s="26">
        <v>40061</v>
      </c>
      <c r="F381" s="156">
        <v>134869</v>
      </c>
      <c r="G381" s="2">
        <f t="shared" si="11"/>
        <v>94808</v>
      </c>
      <c r="H381" s="44">
        <f t="shared" si="10"/>
        <v>2.3666</v>
      </c>
      <c r="I381" s="61" t="s">
        <v>870</v>
      </c>
      <c r="J381" s="65" t="s">
        <v>870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</row>
    <row r="382" spans="1:485" s="40" customFormat="1" x14ac:dyDescent="0.2">
      <c r="A382" s="46" t="s">
        <v>617</v>
      </c>
      <c r="B382" s="47" t="s">
        <v>618</v>
      </c>
      <c r="C382" s="47" t="s">
        <v>622</v>
      </c>
      <c r="D382" s="47" t="s">
        <v>623</v>
      </c>
      <c r="E382" s="26">
        <v>611696</v>
      </c>
      <c r="F382" s="156">
        <v>751768</v>
      </c>
      <c r="G382" s="2">
        <f t="shared" si="11"/>
        <v>140072</v>
      </c>
      <c r="H382" s="44">
        <f t="shared" si="10"/>
        <v>0.22900000000000001</v>
      </c>
      <c r="I382" s="61" t="s">
        <v>870</v>
      </c>
      <c r="J382" s="65" t="s">
        <v>870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</row>
    <row r="383" spans="1:485" s="40" customFormat="1" x14ac:dyDescent="0.2">
      <c r="A383" s="46" t="s">
        <v>617</v>
      </c>
      <c r="B383" s="47" t="s">
        <v>618</v>
      </c>
      <c r="C383" s="47" t="s">
        <v>624</v>
      </c>
      <c r="D383" s="47" t="s">
        <v>625</v>
      </c>
      <c r="E383" s="26">
        <v>1190858</v>
      </c>
      <c r="F383" s="156">
        <v>1359073</v>
      </c>
      <c r="G383" s="2">
        <f t="shared" si="11"/>
        <v>168215</v>
      </c>
      <c r="H383" s="44">
        <f t="shared" si="10"/>
        <v>0.14130000000000001</v>
      </c>
      <c r="I383" s="61" t="s">
        <v>870</v>
      </c>
      <c r="J383" s="65" t="s">
        <v>870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</row>
    <row r="384" spans="1:485" s="40" customFormat="1" x14ac:dyDescent="0.2">
      <c r="A384" s="46" t="s">
        <v>617</v>
      </c>
      <c r="B384" s="47" t="s">
        <v>618</v>
      </c>
      <c r="C384" s="47" t="s">
        <v>57</v>
      </c>
      <c r="D384" s="47" t="s">
        <v>626</v>
      </c>
      <c r="E384" s="26">
        <v>2472282</v>
      </c>
      <c r="F384" s="156">
        <v>2967365</v>
      </c>
      <c r="G384" s="2">
        <f t="shared" si="11"/>
        <v>495083</v>
      </c>
      <c r="H384" s="44">
        <f t="shared" si="10"/>
        <v>0.20030000000000001</v>
      </c>
      <c r="I384" s="61" t="s">
        <v>870</v>
      </c>
      <c r="J384" s="65" t="s">
        <v>870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</row>
    <row r="385" spans="1:485" s="40" customFormat="1" x14ac:dyDescent="0.2">
      <c r="A385" s="46" t="s">
        <v>617</v>
      </c>
      <c r="B385" s="47" t="s">
        <v>618</v>
      </c>
      <c r="C385" s="47" t="s">
        <v>18</v>
      </c>
      <c r="D385" s="47" t="s">
        <v>627</v>
      </c>
      <c r="E385" s="26">
        <v>103289</v>
      </c>
      <c r="F385" s="156">
        <v>228361</v>
      </c>
      <c r="G385" s="2">
        <f t="shared" si="11"/>
        <v>125072</v>
      </c>
      <c r="H385" s="44">
        <f t="shared" si="10"/>
        <v>1.2109000000000001</v>
      </c>
      <c r="I385" s="61">
        <v>1</v>
      </c>
      <c r="J385" s="65" t="s">
        <v>870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</row>
    <row r="386" spans="1:485" s="40" customFormat="1" x14ac:dyDescent="0.2">
      <c r="A386" s="46" t="s">
        <v>617</v>
      </c>
      <c r="B386" s="47" t="s">
        <v>618</v>
      </c>
      <c r="C386" s="47" t="s">
        <v>193</v>
      </c>
      <c r="D386" s="47" t="s">
        <v>628</v>
      </c>
      <c r="E386" s="26">
        <v>847291</v>
      </c>
      <c r="F386" s="156">
        <v>1001450</v>
      </c>
      <c r="G386" s="2">
        <f t="shared" si="11"/>
        <v>154159</v>
      </c>
      <c r="H386" s="44">
        <f t="shared" si="10"/>
        <v>0.18190000000000001</v>
      </c>
      <c r="I386" s="61" t="s">
        <v>870</v>
      </c>
      <c r="J386" s="65" t="s">
        <v>870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</row>
    <row r="387" spans="1:485" s="40" customFormat="1" x14ac:dyDescent="0.2">
      <c r="A387" s="46" t="s">
        <v>617</v>
      </c>
      <c r="B387" s="47" t="s">
        <v>618</v>
      </c>
      <c r="C387" s="47" t="s">
        <v>22</v>
      </c>
      <c r="D387" s="47" t="s">
        <v>629</v>
      </c>
      <c r="E387" s="26">
        <v>172847</v>
      </c>
      <c r="F387" s="156">
        <v>249183</v>
      </c>
      <c r="G387" s="2">
        <f t="shared" si="11"/>
        <v>76336</v>
      </c>
      <c r="H387" s="44">
        <f t="shared" si="10"/>
        <v>0.44159999999999999</v>
      </c>
      <c r="I387" s="61" t="s">
        <v>870</v>
      </c>
      <c r="J387" s="65" t="s">
        <v>870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</row>
    <row r="388" spans="1:485" s="40" customFormat="1" x14ac:dyDescent="0.2">
      <c r="A388" s="46" t="s">
        <v>617</v>
      </c>
      <c r="B388" s="47" t="s">
        <v>618</v>
      </c>
      <c r="C388" s="47" t="s">
        <v>308</v>
      </c>
      <c r="D388" s="47" t="s">
        <v>630</v>
      </c>
      <c r="E388" s="26">
        <v>1553924</v>
      </c>
      <c r="F388" s="156">
        <v>1832298</v>
      </c>
      <c r="G388" s="2">
        <f t="shared" si="11"/>
        <v>278374</v>
      </c>
      <c r="H388" s="44">
        <f t="shared" si="10"/>
        <v>0.17910000000000001</v>
      </c>
      <c r="I388" s="61" t="s">
        <v>870</v>
      </c>
      <c r="J388" s="65" t="s">
        <v>870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</row>
    <row r="389" spans="1:485" s="40" customFormat="1" x14ac:dyDescent="0.2">
      <c r="A389" s="46" t="s">
        <v>617</v>
      </c>
      <c r="B389" s="47" t="s">
        <v>618</v>
      </c>
      <c r="C389" s="47" t="s">
        <v>631</v>
      </c>
      <c r="D389" s="47" t="s">
        <v>632</v>
      </c>
      <c r="E389" s="26">
        <v>955432</v>
      </c>
      <c r="F389" s="156">
        <v>1117125</v>
      </c>
      <c r="G389" s="2">
        <f t="shared" si="11"/>
        <v>161693</v>
      </c>
      <c r="H389" s="44">
        <f t="shared" si="10"/>
        <v>0.16919999999999999</v>
      </c>
      <c r="I389" s="61" t="s">
        <v>870</v>
      </c>
      <c r="J389" s="65" t="s">
        <v>870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</row>
    <row r="390" spans="1:485" s="40" customFormat="1" x14ac:dyDescent="0.2">
      <c r="A390" s="46" t="s">
        <v>617</v>
      </c>
      <c r="B390" s="47" t="s">
        <v>618</v>
      </c>
      <c r="C390" s="47" t="s">
        <v>335</v>
      </c>
      <c r="D390" s="47" t="s">
        <v>633</v>
      </c>
      <c r="E390" s="26">
        <v>1291505</v>
      </c>
      <c r="F390" s="156">
        <v>1540781</v>
      </c>
      <c r="G390" s="2">
        <f t="shared" si="11"/>
        <v>249276</v>
      </c>
      <c r="H390" s="44">
        <f t="shared" si="10"/>
        <v>0.193</v>
      </c>
      <c r="I390" s="61" t="s">
        <v>870</v>
      </c>
      <c r="J390" s="65" t="s">
        <v>870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</row>
    <row r="391" spans="1:485" s="40" customFormat="1" x14ac:dyDescent="0.2">
      <c r="A391" s="46" t="s">
        <v>634</v>
      </c>
      <c r="B391" s="47" t="s">
        <v>635</v>
      </c>
      <c r="C391" s="47" t="s">
        <v>153</v>
      </c>
      <c r="D391" s="47" t="s">
        <v>636</v>
      </c>
      <c r="E391" s="26">
        <v>286958</v>
      </c>
      <c r="F391" s="156">
        <v>385352</v>
      </c>
      <c r="G391" s="2">
        <f t="shared" si="11"/>
        <v>98394</v>
      </c>
      <c r="H391" s="44">
        <f t="shared" si="10"/>
        <v>0.34289999999999998</v>
      </c>
      <c r="I391" s="61" t="s">
        <v>870</v>
      </c>
      <c r="J391" s="65" t="s">
        <v>870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</row>
    <row r="392" spans="1:485" s="40" customFormat="1" x14ac:dyDescent="0.2">
      <c r="A392" s="46" t="s">
        <v>634</v>
      </c>
      <c r="B392" s="47" t="s">
        <v>635</v>
      </c>
      <c r="C392" s="47" t="s">
        <v>26</v>
      </c>
      <c r="D392" s="47" t="s">
        <v>637</v>
      </c>
      <c r="E392" s="26">
        <v>2604228</v>
      </c>
      <c r="F392" s="156">
        <v>3008510</v>
      </c>
      <c r="G392" s="2">
        <f t="shared" si="11"/>
        <v>404282</v>
      </c>
      <c r="H392" s="44">
        <f t="shared" si="10"/>
        <v>0.1552</v>
      </c>
      <c r="I392" s="61" t="s">
        <v>870</v>
      </c>
      <c r="J392" s="65" t="s">
        <v>870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</row>
    <row r="393" spans="1:485" s="40" customFormat="1" x14ac:dyDescent="0.2">
      <c r="A393" s="46" t="s">
        <v>634</v>
      </c>
      <c r="B393" s="47" t="s">
        <v>635</v>
      </c>
      <c r="C393" s="47" t="s">
        <v>369</v>
      </c>
      <c r="D393" s="47" t="s">
        <v>638</v>
      </c>
      <c r="E393" s="26">
        <v>2046225</v>
      </c>
      <c r="F393" s="156">
        <v>2459586</v>
      </c>
      <c r="G393" s="2">
        <f t="shared" si="11"/>
        <v>413361</v>
      </c>
      <c r="H393" s="44">
        <f t="shared" ref="H393:H456" si="12">ROUND(G393/E393,4)</f>
        <v>0.20200000000000001</v>
      </c>
      <c r="I393" s="61" t="s">
        <v>870</v>
      </c>
      <c r="J393" s="65" t="s">
        <v>870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</row>
    <row r="394" spans="1:485" s="40" customFormat="1" x14ac:dyDescent="0.2">
      <c r="A394" s="46" t="s">
        <v>634</v>
      </c>
      <c r="B394" s="47" t="s">
        <v>635</v>
      </c>
      <c r="C394" s="47" t="s">
        <v>251</v>
      </c>
      <c r="D394" s="47" t="s">
        <v>639</v>
      </c>
      <c r="E394" s="26">
        <v>3363816</v>
      </c>
      <c r="F394" s="156">
        <v>3817379</v>
      </c>
      <c r="G394" s="2">
        <f t="shared" ref="G394:G457" si="13">SUM(F394-E394)</f>
        <v>453563</v>
      </c>
      <c r="H394" s="44">
        <f t="shared" si="12"/>
        <v>0.1348</v>
      </c>
      <c r="I394" s="61" t="s">
        <v>870</v>
      </c>
      <c r="J394" s="65" t="s">
        <v>870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</row>
    <row r="395" spans="1:485" s="40" customFormat="1" x14ac:dyDescent="0.2">
      <c r="A395" s="46" t="s">
        <v>634</v>
      </c>
      <c r="B395" s="47" t="s">
        <v>635</v>
      </c>
      <c r="C395" s="47" t="s">
        <v>378</v>
      </c>
      <c r="D395" s="47" t="s">
        <v>640</v>
      </c>
      <c r="E395" s="26">
        <v>7981295</v>
      </c>
      <c r="F395" s="156">
        <v>8826654</v>
      </c>
      <c r="G395" s="2">
        <f t="shared" si="13"/>
        <v>845359</v>
      </c>
      <c r="H395" s="44">
        <f t="shared" si="12"/>
        <v>0.10589999999999999</v>
      </c>
      <c r="I395" s="61" t="s">
        <v>870</v>
      </c>
      <c r="J395" s="65" t="s">
        <v>870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</row>
    <row r="396" spans="1:485" s="40" customFormat="1" x14ac:dyDescent="0.2">
      <c r="A396" s="46" t="s">
        <v>634</v>
      </c>
      <c r="B396" s="47" t="s">
        <v>635</v>
      </c>
      <c r="C396" s="47" t="s">
        <v>43</v>
      </c>
      <c r="D396" s="47" t="s">
        <v>641</v>
      </c>
      <c r="E396" s="26">
        <v>1992804</v>
      </c>
      <c r="F396" s="156">
        <v>2267345</v>
      </c>
      <c r="G396" s="2">
        <f t="shared" si="13"/>
        <v>274541</v>
      </c>
      <c r="H396" s="44">
        <f t="shared" si="12"/>
        <v>0.13780000000000001</v>
      </c>
      <c r="I396" s="61" t="s">
        <v>870</v>
      </c>
      <c r="J396" s="65" t="s">
        <v>870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</row>
    <row r="397" spans="1:485" s="40" customFormat="1" x14ac:dyDescent="0.2">
      <c r="A397" s="46" t="s">
        <v>634</v>
      </c>
      <c r="B397" s="47" t="s">
        <v>635</v>
      </c>
      <c r="C397" s="47" t="s">
        <v>61</v>
      </c>
      <c r="D397" s="47" t="s">
        <v>642</v>
      </c>
      <c r="E397" s="26">
        <v>2271916</v>
      </c>
      <c r="F397" s="156">
        <v>2627874</v>
      </c>
      <c r="G397" s="2">
        <f t="shared" si="13"/>
        <v>355958</v>
      </c>
      <c r="H397" s="44">
        <f t="shared" si="12"/>
        <v>0.15670000000000001</v>
      </c>
      <c r="I397" s="61" t="s">
        <v>870</v>
      </c>
      <c r="J397" s="65" t="s">
        <v>870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</row>
    <row r="398" spans="1:485" s="40" customFormat="1" x14ac:dyDescent="0.2">
      <c r="A398" s="46" t="s">
        <v>643</v>
      </c>
      <c r="B398" s="47" t="s">
        <v>644</v>
      </c>
      <c r="C398" s="47" t="s">
        <v>645</v>
      </c>
      <c r="D398" s="47" t="s">
        <v>646</v>
      </c>
      <c r="E398" s="26">
        <v>835452</v>
      </c>
      <c r="F398" s="156">
        <v>994272</v>
      </c>
      <c r="G398" s="2">
        <f t="shared" si="13"/>
        <v>158820</v>
      </c>
      <c r="H398" s="44">
        <f t="shared" si="12"/>
        <v>0.19009999999999999</v>
      </c>
      <c r="I398" s="61" t="s">
        <v>870</v>
      </c>
      <c r="J398" s="65" t="s">
        <v>870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</row>
    <row r="399" spans="1:485" s="40" customFormat="1" x14ac:dyDescent="0.2">
      <c r="A399" s="46" t="s">
        <v>643</v>
      </c>
      <c r="B399" s="47" t="s">
        <v>644</v>
      </c>
      <c r="C399" s="47" t="s">
        <v>26</v>
      </c>
      <c r="D399" s="47" t="s">
        <v>647</v>
      </c>
      <c r="E399" s="26">
        <v>2576273</v>
      </c>
      <c r="F399" s="156">
        <v>3088202</v>
      </c>
      <c r="G399" s="2">
        <f t="shared" si="13"/>
        <v>511929</v>
      </c>
      <c r="H399" s="44">
        <f t="shared" si="12"/>
        <v>0.19869999999999999</v>
      </c>
      <c r="I399" s="61" t="s">
        <v>870</v>
      </c>
      <c r="J399" s="65" t="s">
        <v>870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</row>
    <row r="400" spans="1:485" s="40" customFormat="1" x14ac:dyDescent="0.2">
      <c r="A400" s="46" t="s">
        <v>643</v>
      </c>
      <c r="B400" s="47" t="s">
        <v>644</v>
      </c>
      <c r="C400" s="47" t="s">
        <v>59</v>
      </c>
      <c r="D400" s="47" t="s">
        <v>648</v>
      </c>
      <c r="E400" s="26">
        <v>5287123</v>
      </c>
      <c r="F400" s="156">
        <v>6257938</v>
      </c>
      <c r="G400" s="2">
        <f t="shared" si="13"/>
        <v>970815</v>
      </c>
      <c r="H400" s="44">
        <f t="shared" si="12"/>
        <v>0.18360000000000001</v>
      </c>
      <c r="I400" s="61" t="s">
        <v>870</v>
      </c>
      <c r="J400" s="65" t="s">
        <v>870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</row>
    <row r="401" spans="1:485" s="40" customFormat="1" x14ac:dyDescent="0.2">
      <c r="A401" s="46" t="s">
        <v>649</v>
      </c>
      <c r="B401" s="47" t="s">
        <v>650</v>
      </c>
      <c r="C401" s="47" t="s">
        <v>651</v>
      </c>
      <c r="D401" s="47" t="s">
        <v>652</v>
      </c>
      <c r="E401" s="26">
        <v>546086</v>
      </c>
      <c r="F401" s="156">
        <v>635072</v>
      </c>
      <c r="G401" s="2">
        <f t="shared" si="13"/>
        <v>88986</v>
      </c>
      <c r="H401" s="44">
        <f t="shared" si="12"/>
        <v>0.16300000000000001</v>
      </c>
      <c r="I401" s="61" t="s">
        <v>870</v>
      </c>
      <c r="J401" s="65" t="s">
        <v>870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</row>
    <row r="402" spans="1:485" s="40" customFormat="1" x14ac:dyDescent="0.2">
      <c r="A402" s="46" t="s">
        <v>649</v>
      </c>
      <c r="B402" s="47" t="s">
        <v>650</v>
      </c>
      <c r="C402" s="47" t="s">
        <v>79</v>
      </c>
      <c r="D402" s="47" t="s">
        <v>653</v>
      </c>
      <c r="E402" s="26">
        <v>1131279</v>
      </c>
      <c r="F402" s="156">
        <v>1334906</v>
      </c>
      <c r="G402" s="2">
        <f t="shared" si="13"/>
        <v>203627</v>
      </c>
      <c r="H402" s="44">
        <f t="shared" si="12"/>
        <v>0.18</v>
      </c>
      <c r="I402" s="61" t="s">
        <v>870</v>
      </c>
      <c r="J402" s="65" t="s">
        <v>870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</row>
    <row r="403" spans="1:485" s="40" customFormat="1" x14ac:dyDescent="0.2">
      <c r="A403" s="46" t="s">
        <v>649</v>
      </c>
      <c r="B403" s="47" t="s">
        <v>650</v>
      </c>
      <c r="C403" s="47" t="s">
        <v>168</v>
      </c>
      <c r="D403" s="47" t="s">
        <v>654</v>
      </c>
      <c r="E403" s="26">
        <v>11737277</v>
      </c>
      <c r="F403" s="156">
        <v>15007526</v>
      </c>
      <c r="G403" s="2">
        <f t="shared" si="13"/>
        <v>3270249</v>
      </c>
      <c r="H403" s="44">
        <f t="shared" si="12"/>
        <v>0.27860000000000001</v>
      </c>
      <c r="I403" s="61" t="s">
        <v>870</v>
      </c>
      <c r="J403" s="65" t="s">
        <v>870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</row>
    <row r="404" spans="1:485" s="40" customFormat="1" x14ac:dyDescent="0.2">
      <c r="A404" s="46" t="s">
        <v>649</v>
      </c>
      <c r="B404" s="47" t="s">
        <v>650</v>
      </c>
      <c r="C404" s="47" t="s">
        <v>99</v>
      </c>
      <c r="D404" s="47" t="s">
        <v>655</v>
      </c>
      <c r="E404" s="26">
        <v>3480708</v>
      </c>
      <c r="F404" s="156">
        <v>4304588</v>
      </c>
      <c r="G404" s="2">
        <f t="shared" si="13"/>
        <v>823880</v>
      </c>
      <c r="H404" s="44">
        <f t="shared" si="12"/>
        <v>0.23669999999999999</v>
      </c>
      <c r="I404" s="61" t="s">
        <v>870</v>
      </c>
      <c r="J404" s="65" t="s">
        <v>870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</row>
    <row r="405" spans="1:485" s="40" customFormat="1" x14ac:dyDescent="0.2">
      <c r="A405" s="46" t="s">
        <v>649</v>
      </c>
      <c r="B405" s="47" t="s">
        <v>650</v>
      </c>
      <c r="C405" s="47" t="s">
        <v>447</v>
      </c>
      <c r="D405" s="47" t="s">
        <v>656</v>
      </c>
      <c r="E405" s="26">
        <v>60640</v>
      </c>
      <c r="F405" s="156">
        <v>60732</v>
      </c>
      <c r="G405" s="2">
        <f t="shared" si="13"/>
        <v>92</v>
      </c>
      <c r="H405" s="44">
        <f t="shared" si="12"/>
        <v>1.5E-3</v>
      </c>
      <c r="I405" s="61">
        <v>1</v>
      </c>
      <c r="J405" s="65">
        <v>1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</row>
    <row r="406" spans="1:485" s="40" customFormat="1" x14ac:dyDescent="0.2">
      <c r="A406" s="46" t="s">
        <v>649</v>
      </c>
      <c r="B406" s="47" t="s">
        <v>650</v>
      </c>
      <c r="C406" s="47" t="s">
        <v>224</v>
      </c>
      <c r="D406" s="47" t="s">
        <v>657</v>
      </c>
      <c r="E406" s="26">
        <v>719293</v>
      </c>
      <c r="F406" s="156">
        <v>784727</v>
      </c>
      <c r="G406" s="2">
        <f t="shared" si="13"/>
        <v>65434</v>
      </c>
      <c r="H406" s="44">
        <f t="shared" si="12"/>
        <v>9.0999999999999998E-2</v>
      </c>
      <c r="I406" s="61" t="s">
        <v>870</v>
      </c>
      <c r="J406" s="65" t="s">
        <v>870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</row>
    <row r="407" spans="1:485" s="40" customFormat="1" x14ac:dyDescent="0.2">
      <c r="A407" s="46" t="s">
        <v>649</v>
      </c>
      <c r="B407" s="47" t="s">
        <v>650</v>
      </c>
      <c r="C407" s="47" t="s">
        <v>460</v>
      </c>
      <c r="D407" s="47" t="s">
        <v>658</v>
      </c>
      <c r="E407" s="26">
        <v>912073</v>
      </c>
      <c r="F407" s="156">
        <v>1109019</v>
      </c>
      <c r="G407" s="2">
        <f t="shared" si="13"/>
        <v>196946</v>
      </c>
      <c r="H407" s="44">
        <f t="shared" si="12"/>
        <v>0.21590000000000001</v>
      </c>
      <c r="I407" s="61" t="s">
        <v>870</v>
      </c>
      <c r="J407" s="65" t="s">
        <v>870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</row>
    <row r="408" spans="1:485" s="40" customFormat="1" x14ac:dyDescent="0.2">
      <c r="A408" s="46" t="s">
        <v>659</v>
      </c>
      <c r="B408" s="47" t="s">
        <v>660</v>
      </c>
      <c r="C408" s="47" t="s">
        <v>510</v>
      </c>
      <c r="D408" s="47" t="s">
        <v>661</v>
      </c>
      <c r="E408" s="26">
        <v>1097232</v>
      </c>
      <c r="F408" s="156">
        <v>1378260</v>
      </c>
      <c r="G408" s="2">
        <f t="shared" si="13"/>
        <v>281028</v>
      </c>
      <c r="H408" s="44">
        <f t="shared" si="12"/>
        <v>0.25609999999999999</v>
      </c>
      <c r="I408" s="61" t="s">
        <v>870</v>
      </c>
      <c r="J408" s="65" t="s">
        <v>870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</row>
    <row r="409" spans="1:485" s="40" customFormat="1" x14ac:dyDescent="0.2">
      <c r="A409" s="46" t="s">
        <v>659</v>
      </c>
      <c r="B409" s="47" t="s">
        <v>660</v>
      </c>
      <c r="C409" s="47" t="s">
        <v>12</v>
      </c>
      <c r="D409" s="47" t="s">
        <v>662</v>
      </c>
      <c r="E409" s="26">
        <v>1287153</v>
      </c>
      <c r="F409" s="156">
        <v>1501868</v>
      </c>
      <c r="G409" s="2">
        <f t="shared" si="13"/>
        <v>214715</v>
      </c>
      <c r="H409" s="44">
        <f t="shared" si="12"/>
        <v>0.1668</v>
      </c>
      <c r="I409" s="61" t="s">
        <v>870</v>
      </c>
      <c r="J409" s="65" t="s">
        <v>870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</row>
    <row r="410" spans="1:485" s="40" customFormat="1" x14ac:dyDescent="0.2">
      <c r="A410" s="46" t="s">
        <v>659</v>
      </c>
      <c r="B410" s="47" t="s">
        <v>660</v>
      </c>
      <c r="C410" s="47" t="s">
        <v>663</v>
      </c>
      <c r="D410" s="47" t="s">
        <v>664</v>
      </c>
      <c r="E410" s="26">
        <v>561530</v>
      </c>
      <c r="F410" s="156">
        <v>655929</v>
      </c>
      <c r="G410" s="2">
        <f t="shared" si="13"/>
        <v>94399</v>
      </c>
      <c r="H410" s="44">
        <f t="shared" si="12"/>
        <v>0.1681</v>
      </c>
      <c r="I410" s="61" t="s">
        <v>870</v>
      </c>
      <c r="J410" s="65" t="s">
        <v>870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</row>
    <row r="411" spans="1:485" s="40" customFormat="1" x14ac:dyDescent="0.2">
      <c r="A411" s="46" t="s">
        <v>659</v>
      </c>
      <c r="B411" s="47" t="s">
        <v>660</v>
      </c>
      <c r="C411" s="47" t="s">
        <v>665</v>
      </c>
      <c r="D411" s="47" t="s">
        <v>666</v>
      </c>
      <c r="E411" s="26">
        <v>385550</v>
      </c>
      <c r="F411" s="156">
        <v>346453</v>
      </c>
      <c r="G411" s="2">
        <f t="shared" si="13"/>
        <v>-39097</v>
      </c>
      <c r="H411" s="44">
        <f t="shared" si="12"/>
        <v>-0.1014</v>
      </c>
      <c r="I411" s="61" t="s">
        <v>870</v>
      </c>
      <c r="J411" s="65" t="s">
        <v>870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</row>
    <row r="412" spans="1:485" s="40" customFormat="1" x14ac:dyDescent="0.2">
      <c r="A412" s="48" t="s">
        <v>659</v>
      </c>
      <c r="B412" s="49" t="s">
        <v>660</v>
      </c>
      <c r="C412" s="49" t="s">
        <v>858</v>
      </c>
      <c r="D412" s="49" t="s">
        <v>888</v>
      </c>
      <c r="E412" s="26">
        <v>234599</v>
      </c>
      <c r="F412" s="156">
        <v>456646</v>
      </c>
      <c r="G412" s="2">
        <f t="shared" si="13"/>
        <v>222047</v>
      </c>
      <c r="H412" s="44">
        <f t="shared" si="12"/>
        <v>0.94650000000000001</v>
      </c>
      <c r="I412" s="61" t="s">
        <v>870</v>
      </c>
      <c r="J412" s="65" t="s">
        <v>870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</row>
    <row r="413" spans="1:485" s="40" customFormat="1" x14ac:dyDescent="0.2">
      <c r="A413" s="46" t="s">
        <v>659</v>
      </c>
      <c r="B413" s="47" t="s">
        <v>660</v>
      </c>
      <c r="C413" s="47" t="s">
        <v>26</v>
      </c>
      <c r="D413" s="47" t="s">
        <v>667</v>
      </c>
      <c r="E413" s="26">
        <v>2737986</v>
      </c>
      <c r="F413" s="156">
        <v>3240234</v>
      </c>
      <c r="G413" s="2">
        <f t="shared" si="13"/>
        <v>502248</v>
      </c>
      <c r="H413" s="44">
        <f t="shared" si="12"/>
        <v>0.18340000000000001</v>
      </c>
      <c r="I413" s="61" t="s">
        <v>870</v>
      </c>
      <c r="J413" s="65" t="s">
        <v>870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</row>
    <row r="414" spans="1:485" s="40" customFormat="1" x14ac:dyDescent="0.2">
      <c r="A414" s="46" t="s">
        <v>659</v>
      </c>
      <c r="B414" s="47" t="s">
        <v>660</v>
      </c>
      <c r="C414" s="47" t="s">
        <v>57</v>
      </c>
      <c r="D414" s="47" t="s">
        <v>668</v>
      </c>
      <c r="E414" s="26">
        <v>996802</v>
      </c>
      <c r="F414" s="156">
        <v>1215076</v>
      </c>
      <c r="G414" s="2">
        <f t="shared" si="13"/>
        <v>218274</v>
      </c>
      <c r="H414" s="44">
        <f t="shared" si="12"/>
        <v>0.219</v>
      </c>
      <c r="I414" s="61" t="s">
        <v>870</v>
      </c>
      <c r="J414" s="65" t="s">
        <v>870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</row>
    <row r="415" spans="1:485" s="40" customFormat="1" x14ac:dyDescent="0.2">
      <c r="A415" s="46" t="s">
        <v>659</v>
      </c>
      <c r="B415" s="47" t="s">
        <v>660</v>
      </c>
      <c r="C415" s="47" t="s">
        <v>18</v>
      </c>
      <c r="D415" s="47" t="s">
        <v>669</v>
      </c>
      <c r="E415" s="26">
        <v>1205854</v>
      </c>
      <c r="F415" s="156">
        <v>1340198</v>
      </c>
      <c r="G415" s="2">
        <f t="shared" si="13"/>
        <v>134344</v>
      </c>
      <c r="H415" s="44">
        <f t="shared" si="12"/>
        <v>0.1114</v>
      </c>
      <c r="I415" s="61" t="s">
        <v>870</v>
      </c>
      <c r="J415" s="65" t="s">
        <v>870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</row>
    <row r="416" spans="1:485" s="40" customFormat="1" x14ac:dyDescent="0.2">
      <c r="A416" s="46" t="s">
        <v>659</v>
      </c>
      <c r="B416" s="47" t="s">
        <v>660</v>
      </c>
      <c r="C416" s="47" t="s">
        <v>369</v>
      </c>
      <c r="D416" s="47" t="s">
        <v>670</v>
      </c>
      <c r="E416" s="26">
        <v>36957</v>
      </c>
      <c r="F416" s="156">
        <v>35125</v>
      </c>
      <c r="G416" s="2">
        <f t="shared" si="13"/>
        <v>-1832</v>
      </c>
      <c r="H416" s="44">
        <f t="shared" si="12"/>
        <v>-4.9599999999999998E-2</v>
      </c>
      <c r="I416" s="61">
        <v>1</v>
      </c>
      <c r="J416" s="65">
        <v>1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</row>
    <row r="417" spans="1:485" s="40" customFormat="1" x14ac:dyDescent="0.2">
      <c r="A417" s="46" t="s">
        <v>659</v>
      </c>
      <c r="B417" s="47" t="s">
        <v>660</v>
      </c>
      <c r="C417" s="47" t="s">
        <v>233</v>
      </c>
      <c r="D417" s="47" t="s">
        <v>671</v>
      </c>
      <c r="E417" s="26">
        <v>1669348</v>
      </c>
      <c r="F417" s="156">
        <v>1936181</v>
      </c>
      <c r="G417" s="2">
        <f t="shared" si="13"/>
        <v>266833</v>
      </c>
      <c r="H417" s="44">
        <f t="shared" si="12"/>
        <v>0.1598</v>
      </c>
      <c r="I417" s="61" t="s">
        <v>870</v>
      </c>
      <c r="J417" s="65" t="s">
        <v>870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</row>
    <row r="418" spans="1:485" s="40" customFormat="1" x14ac:dyDescent="0.2">
      <c r="A418" s="46" t="s">
        <v>659</v>
      </c>
      <c r="B418" s="47" t="s">
        <v>660</v>
      </c>
      <c r="C418" s="47" t="s">
        <v>20</v>
      </c>
      <c r="D418" s="47" t="s">
        <v>672</v>
      </c>
      <c r="E418" s="26">
        <v>460827</v>
      </c>
      <c r="F418" s="156">
        <v>682885</v>
      </c>
      <c r="G418" s="2">
        <f t="shared" si="13"/>
        <v>222058</v>
      </c>
      <c r="H418" s="44">
        <f t="shared" si="12"/>
        <v>0.4819</v>
      </c>
      <c r="I418" s="61" t="s">
        <v>870</v>
      </c>
      <c r="J418" s="65" t="s">
        <v>870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</row>
    <row r="419" spans="1:485" s="40" customFormat="1" x14ac:dyDescent="0.2">
      <c r="A419" s="46" t="s">
        <v>659</v>
      </c>
      <c r="B419" s="47" t="s">
        <v>660</v>
      </c>
      <c r="C419" s="47" t="s">
        <v>673</v>
      </c>
      <c r="D419" s="47" t="s">
        <v>674</v>
      </c>
      <c r="E419" s="26">
        <v>1261616</v>
      </c>
      <c r="F419" s="156">
        <v>1346226</v>
      </c>
      <c r="G419" s="2">
        <f t="shared" si="13"/>
        <v>84610</v>
      </c>
      <c r="H419" s="44">
        <f t="shared" si="12"/>
        <v>6.7100000000000007E-2</v>
      </c>
      <c r="I419" s="61" t="s">
        <v>870</v>
      </c>
      <c r="J419" s="65" t="s">
        <v>870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</row>
    <row r="420" spans="1:485" s="40" customFormat="1" x14ac:dyDescent="0.2">
      <c r="A420" s="46" t="s">
        <v>659</v>
      </c>
      <c r="B420" s="47" t="s">
        <v>660</v>
      </c>
      <c r="C420" s="47" t="s">
        <v>22</v>
      </c>
      <c r="D420" s="47" t="s">
        <v>675</v>
      </c>
      <c r="E420" s="26">
        <v>1668074</v>
      </c>
      <c r="F420" s="156">
        <v>1914364</v>
      </c>
      <c r="G420" s="2">
        <f t="shared" si="13"/>
        <v>246290</v>
      </c>
      <c r="H420" s="44">
        <f t="shared" si="12"/>
        <v>0.14760000000000001</v>
      </c>
      <c r="I420" s="61" t="s">
        <v>870</v>
      </c>
      <c r="J420" s="65" t="s">
        <v>870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</row>
    <row r="421" spans="1:485" s="40" customFormat="1" x14ac:dyDescent="0.2">
      <c r="A421" s="46" t="s">
        <v>659</v>
      </c>
      <c r="B421" s="47" t="s">
        <v>660</v>
      </c>
      <c r="C421" s="47" t="s">
        <v>676</v>
      </c>
      <c r="D421" s="47" t="s">
        <v>677</v>
      </c>
      <c r="E421" s="26">
        <v>547256</v>
      </c>
      <c r="F421" s="156">
        <v>563890</v>
      </c>
      <c r="G421" s="2">
        <f t="shared" si="13"/>
        <v>16634</v>
      </c>
      <c r="H421" s="44">
        <f t="shared" si="12"/>
        <v>3.04E-2</v>
      </c>
      <c r="I421" s="61" t="s">
        <v>870</v>
      </c>
      <c r="J421" s="65" t="s">
        <v>870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</row>
    <row r="422" spans="1:485" s="40" customFormat="1" x14ac:dyDescent="0.2">
      <c r="A422" s="46" t="s">
        <v>659</v>
      </c>
      <c r="B422" s="47" t="s">
        <v>660</v>
      </c>
      <c r="C422" s="47" t="s">
        <v>71</v>
      </c>
      <c r="D422" s="47" t="s">
        <v>678</v>
      </c>
      <c r="E422" s="26">
        <v>9364233</v>
      </c>
      <c r="F422" s="156">
        <v>11035989</v>
      </c>
      <c r="G422" s="2">
        <f t="shared" si="13"/>
        <v>1671756</v>
      </c>
      <c r="H422" s="44">
        <f t="shared" si="12"/>
        <v>0.17849999999999999</v>
      </c>
      <c r="I422" s="61" t="s">
        <v>870</v>
      </c>
      <c r="J422" s="65" t="s">
        <v>870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  <c r="JN422"/>
      <c r="JO422"/>
      <c r="JP422"/>
      <c r="JQ422"/>
      <c r="JR422"/>
      <c r="JS422"/>
      <c r="JT422"/>
      <c r="JU422"/>
      <c r="JV422"/>
      <c r="JW422"/>
      <c r="JX422"/>
      <c r="JY422"/>
      <c r="JZ422"/>
      <c r="KA422"/>
      <c r="KB422"/>
      <c r="KC422"/>
      <c r="KD422"/>
      <c r="KE422"/>
      <c r="KF422"/>
      <c r="KG422"/>
      <c r="KH422"/>
      <c r="KI422"/>
      <c r="KJ422"/>
      <c r="KK422"/>
      <c r="KL422"/>
      <c r="KM422"/>
      <c r="KN422"/>
      <c r="KO422"/>
      <c r="KP422"/>
      <c r="KQ422"/>
      <c r="KR422"/>
      <c r="KS422"/>
      <c r="KT422"/>
      <c r="KU422"/>
      <c r="KV422"/>
      <c r="KW422"/>
      <c r="KX422"/>
      <c r="KY422"/>
      <c r="KZ422"/>
      <c r="LA422"/>
      <c r="LB422"/>
      <c r="LC422"/>
      <c r="LD422"/>
      <c r="LE422"/>
      <c r="LF422"/>
      <c r="LG422"/>
      <c r="LH422"/>
      <c r="LI422"/>
      <c r="LJ422"/>
      <c r="LK422"/>
      <c r="LL422"/>
      <c r="LM422"/>
      <c r="LN422"/>
      <c r="LO422"/>
      <c r="LP422"/>
      <c r="LQ422"/>
      <c r="LR422"/>
      <c r="LS422"/>
      <c r="LT422"/>
      <c r="LU422"/>
      <c r="LV422"/>
      <c r="LW422"/>
      <c r="LX422"/>
      <c r="LY422"/>
      <c r="LZ422"/>
      <c r="MA422"/>
      <c r="MB422"/>
      <c r="MC422"/>
      <c r="MD422"/>
      <c r="ME422"/>
      <c r="MF422"/>
      <c r="MG422"/>
      <c r="MH422"/>
      <c r="MI422"/>
      <c r="MJ422"/>
      <c r="MK422"/>
      <c r="ML422"/>
      <c r="MM422"/>
      <c r="MN422"/>
      <c r="MO422"/>
      <c r="MP422"/>
      <c r="MQ422"/>
      <c r="MR422"/>
      <c r="MS422"/>
      <c r="MT422"/>
      <c r="MU422"/>
      <c r="MV422"/>
      <c r="MW422"/>
      <c r="MX422"/>
      <c r="MY422"/>
      <c r="MZ422"/>
      <c r="NA422"/>
      <c r="NB422"/>
      <c r="NC422"/>
      <c r="ND422"/>
      <c r="NE422"/>
      <c r="NF422"/>
      <c r="NG422"/>
      <c r="NH422"/>
      <c r="NI422"/>
      <c r="NJ422"/>
      <c r="NK422"/>
      <c r="NL422"/>
      <c r="NM422"/>
      <c r="NN422"/>
      <c r="NO422"/>
      <c r="NP422"/>
      <c r="NQ422"/>
      <c r="NR422"/>
      <c r="NS422"/>
      <c r="NT422"/>
      <c r="NU422"/>
      <c r="NV422"/>
      <c r="NW422"/>
      <c r="NX422"/>
      <c r="NY422"/>
      <c r="NZ422"/>
      <c r="OA422"/>
      <c r="OB422"/>
      <c r="OC422"/>
      <c r="OD422"/>
      <c r="OE422"/>
      <c r="OF422"/>
      <c r="OG422"/>
      <c r="OH422"/>
      <c r="OI422"/>
      <c r="OJ422"/>
      <c r="OK422"/>
      <c r="OL422"/>
      <c r="OM422"/>
      <c r="ON422"/>
      <c r="OO422"/>
      <c r="OP422"/>
      <c r="OQ422"/>
      <c r="OR422"/>
      <c r="OS422"/>
      <c r="OT422"/>
      <c r="OU422"/>
      <c r="OV422"/>
      <c r="OW422"/>
      <c r="OX422"/>
      <c r="OY422"/>
      <c r="OZ422"/>
      <c r="PA422"/>
      <c r="PB422"/>
      <c r="PC422"/>
      <c r="PD422"/>
      <c r="PE422"/>
      <c r="PF422"/>
      <c r="PG422"/>
      <c r="PH422"/>
      <c r="PI422"/>
      <c r="PJ422"/>
      <c r="PK422"/>
      <c r="PL422"/>
      <c r="PM422"/>
      <c r="PN422"/>
      <c r="PO422"/>
      <c r="PP422"/>
      <c r="PQ422"/>
      <c r="PR422"/>
      <c r="PS422"/>
      <c r="PT422"/>
      <c r="PU422"/>
      <c r="PV422"/>
      <c r="PW422"/>
      <c r="PX422"/>
      <c r="PY422"/>
      <c r="PZ422"/>
      <c r="QA422"/>
      <c r="QB422"/>
      <c r="QC422"/>
      <c r="QD422"/>
      <c r="QE422"/>
      <c r="QF422"/>
      <c r="QG422"/>
      <c r="QH422"/>
      <c r="QI422"/>
      <c r="QJ422"/>
      <c r="QK422"/>
      <c r="QL422"/>
      <c r="QM422"/>
      <c r="QN422"/>
      <c r="QO422"/>
      <c r="QP422"/>
      <c r="QQ422"/>
      <c r="QR422"/>
      <c r="QS422"/>
      <c r="QT422"/>
      <c r="QU422"/>
      <c r="QV422"/>
      <c r="QW422"/>
      <c r="QX422"/>
      <c r="QY422"/>
      <c r="QZ422"/>
      <c r="RA422"/>
      <c r="RB422"/>
      <c r="RC422"/>
      <c r="RD422"/>
      <c r="RE422"/>
      <c r="RF422"/>
      <c r="RG422"/>
      <c r="RH422"/>
      <c r="RI422"/>
      <c r="RJ422"/>
      <c r="RK422"/>
      <c r="RL422"/>
      <c r="RM422"/>
      <c r="RN422"/>
      <c r="RO422"/>
      <c r="RP422"/>
      <c r="RQ422"/>
    </row>
    <row r="423" spans="1:485" s="40" customFormat="1" x14ac:dyDescent="0.2">
      <c r="A423" s="46" t="s">
        <v>679</v>
      </c>
      <c r="B423" s="47" t="s">
        <v>680</v>
      </c>
      <c r="C423" s="47" t="s">
        <v>26</v>
      </c>
      <c r="D423" s="47" t="s">
        <v>681</v>
      </c>
      <c r="E423" s="26">
        <v>1305188</v>
      </c>
      <c r="F423" s="156">
        <v>1667207</v>
      </c>
      <c r="G423" s="2">
        <f t="shared" si="13"/>
        <v>362019</v>
      </c>
      <c r="H423" s="44">
        <f t="shared" si="12"/>
        <v>0.27739999999999998</v>
      </c>
      <c r="I423" s="61" t="s">
        <v>870</v>
      </c>
      <c r="J423" s="65" t="s">
        <v>870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</row>
    <row r="424" spans="1:485" s="40" customFormat="1" x14ac:dyDescent="0.2">
      <c r="A424" s="46" t="s">
        <v>679</v>
      </c>
      <c r="B424" s="47" t="s">
        <v>680</v>
      </c>
      <c r="C424" s="47" t="s">
        <v>67</v>
      </c>
      <c r="D424" s="47" t="s">
        <v>682</v>
      </c>
      <c r="E424" s="26">
        <v>1888434</v>
      </c>
      <c r="F424" s="156">
        <v>2337285</v>
      </c>
      <c r="G424" s="2">
        <f t="shared" si="13"/>
        <v>448851</v>
      </c>
      <c r="H424" s="44">
        <f t="shared" si="12"/>
        <v>0.23769999999999999</v>
      </c>
      <c r="I424" s="61" t="s">
        <v>870</v>
      </c>
      <c r="J424" s="65" t="s">
        <v>870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</row>
    <row r="425" spans="1:485" s="40" customFormat="1" x14ac:dyDescent="0.2">
      <c r="A425" s="46" t="s">
        <v>679</v>
      </c>
      <c r="B425" s="47" t="s">
        <v>680</v>
      </c>
      <c r="C425" s="47" t="s">
        <v>168</v>
      </c>
      <c r="D425" s="47" t="s">
        <v>683</v>
      </c>
      <c r="E425" s="26">
        <v>6599455</v>
      </c>
      <c r="F425" s="156">
        <v>7644709</v>
      </c>
      <c r="G425" s="2">
        <f t="shared" si="13"/>
        <v>1045254</v>
      </c>
      <c r="H425" s="44">
        <f t="shared" si="12"/>
        <v>0.15840000000000001</v>
      </c>
      <c r="I425" s="61" t="s">
        <v>870</v>
      </c>
      <c r="J425" s="65" t="s">
        <v>870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</row>
    <row r="426" spans="1:485" s="40" customFormat="1" x14ac:dyDescent="0.2">
      <c r="A426" s="46" t="s">
        <v>679</v>
      </c>
      <c r="B426" s="47" t="s">
        <v>680</v>
      </c>
      <c r="C426" s="47" t="s">
        <v>41</v>
      </c>
      <c r="D426" s="47" t="s">
        <v>684</v>
      </c>
      <c r="E426" s="26">
        <v>8900911</v>
      </c>
      <c r="F426" s="156">
        <v>10361354</v>
      </c>
      <c r="G426" s="2">
        <f t="shared" si="13"/>
        <v>1460443</v>
      </c>
      <c r="H426" s="44">
        <f t="shared" si="12"/>
        <v>0.1641</v>
      </c>
      <c r="I426" s="61" t="s">
        <v>870</v>
      </c>
      <c r="J426" s="65" t="s">
        <v>870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</row>
    <row r="427" spans="1:485" s="40" customFormat="1" x14ac:dyDescent="0.2">
      <c r="A427" s="46" t="s">
        <v>679</v>
      </c>
      <c r="B427" s="47" t="s">
        <v>680</v>
      </c>
      <c r="C427" s="47" t="s">
        <v>685</v>
      </c>
      <c r="D427" s="47" t="s">
        <v>686</v>
      </c>
      <c r="E427" s="26">
        <v>2717972</v>
      </c>
      <c r="F427" s="156">
        <v>3484181</v>
      </c>
      <c r="G427" s="2">
        <f t="shared" si="13"/>
        <v>766209</v>
      </c>
      <c r="H427" s="44">
        <f t="shared" si="12"/>
        <v>0.28189999999999998</v>
      </c>
      <c r="I427" s="61" t="s">
        <v>870</v>
      </c>
      <c r="J427" s="65" t="s">
        <v>870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</row>
    <row r="428" spans="1:485" s="40" customFormat="1" x14ac:dyDescent="0.2">
      <c r="A428" s="46" t="s">
        <v>679</v>
      </c>
      <c r="B428" s="47" t="s">
        <v>680</v>
      </c>
      <c r="C428" s="47" t="s">
        <v>22</v>
      </c>
      <c r="D428" s="47" t="s">
        <v>687</v>
      </c>
      <c r="E428" s="26">
        <v>1275094</v>
      </c>
      <c r="F428" s="156">
        <v>1500828</v>
      </c>
      <c r="G428" s="2">
        <f t="shared" si="13"/>
        <v>225734</v>
      </c>
      <c r="H428" s="44">
        <f t="shared" si="12"/>
        <v>0.17699999999999999</v>
      </c>
      <c r="I428" s="61" t="s">
        <v>870</v>
      </c>
      <c r="J428" s="65" t="s">
        <v>870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</row>
    <row r="429" spans="1:485" s="40" customFormat="1" x14ac:dyDescent="0.2">
      <c r="A429" s="46" t="s">
        <v>679</v>
      </c>
      <c r="B429" s="47" t="s">
        <v>680</v>
      </c>
      <c r="C429" s="47" t="s">
        <v>356</v>
      </c>
      <c r="D429" s="47" t="s">
        <v>688</v>
      </c>
      <c r="E429" s="26">
        <v>966513</v>
      </c>
      <c r="F429" s="156">
        <v>1196187</v>
      </c>
      <c r="G429" s="2">
        <f t="shared" si="13"/>
        <v>229674</v>
      </c>
      <c r="H429" s="44">
        <f t="shared" si="12"/>
        <v>0.23760000000000001</v>
      </c>
      <c r="I429" s="61" t="s">
        <v>870</v>
      </c>
      <c r="J429" s="65" t="s">
        <v>870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</row>
    <row r="430" spans="1:485" s="40" customFormat="1" x14ac:dyDescent="0.2">
      <c r="A430" s="46" t="s">
        <v>689</v>
      </c>
      <c r="B430" s="47" t="s">
        <v>690</v>
      </c>
      <c r="C430" s="47" t="s">
        <v>392</v>
      </c>
      <c r="D430" s="47" t="s">
        <v>274</v>
      </c>
      <c r="E430" s="26">
        <v>655279</v>
      </c>
      <c r="F430" s="156">
        <v>1129582</v>
      </c>
      <c r="G430" s="2">
        <f t="shared" si="13"/>
        <v>474303</v>
      </c>
      <c r="H430" s="44">
        <f t="shared" si="12"/>
        <v>0.7238</v>
      </c>
      <c r="I430" s="61" t="s">
        <v>870</v>
      </c>
      <c r="J430" s="65" t="s">
        <v>870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</row>
    <row r="431" spans="1:485" s="40" customFormat="1" x14ac:dyDescent="0.2">
      <c r="A431" s="46" t="s">
        <v>689</v>
      </c>
      <c r="B431" s="47" t="s">
        <v>690</v>
      </c>
      <c r="C431" s="47" t="s">
        <v>12</v>
      </c>
      <c r="D431" s="47" t="s">
        <v>692</v>
      </c>
      <c r="E431" s="26">
        <v>1374410</v>
      </c>
      <c r="F431" s="156">
        <v>1542307</v>
      </c>
      <c r="G431" s="2">
        <f t="shared" si="13"/>
        <v>167897</v>
      </c>
      <c r="H431" s="44">
        <f t="shared" si="12"/>
        <v>0.1222</v>
      </c>
      <c r="I431" s="61" t="s">
        <v>870</v>
      </c>
      <c r="J431" s="65" t="s">
        <v>870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</row>
    <row r="432" spans="1:485" s="40" customFormat="1" x14ac:dyDescent="0.2">
      <c r="A432" s="46" t="s">
        <v>689</v>
      </c>
      <c r="B432" s="47" t="s">
        <v>690</v>
      </c>
      <c r="C432" s="47" t="s">
        <v>14</v>
      </c>
      <c r="D432" s="47" t="s">
        <v>693</v>
      </c>
      <c r="E432" s="26">
        <v>1399594</v>
      </c>
      <c r="F432" s="156">
        <v>1626110</v>
      </c>
      <c r="G432" s="2">
        <f t="shared" si="13"/>
        <v>226516</v>
      </c>
      <c r="H432" s="44">
        <f t="shared" si="12"/>
        <v>0.1618</v>
      </c>
      <c r="I432" s="61" t="s">
        <v>870</v>
      </c>
      <c r="J432" s="65" t="s">
        <v>870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</row>
    <row r="433" spans="1:485" s="40" customFormat="1" x14ac:dyDescent="0.2">
      <c r="A433" s="46" t="s">
        <v>689</v>
      </c>
      <c r="B433" s="47" t="s">
        <v>690</v>
      </c>
      <c r="C433" s="47" t="s">
        <v>26</v>
      </c>
      <c r="D433" s="47" t="s">
        <v>694</v>
      </c>
      <c r="E433" s="26">
        <v>6147784</v>
      </c>
      <c r="F433" s="156">
        <v>7099987</v>
      </c>
      <c r="G433" s="2">
        <f t="shared" si="13"/>
        <v>952203</v>
      </c>
      <c r="H433" s="44">
        <f t="shared" si="12"/>
        <v>0.15490000000000001</v>
      </c>
      <c r="I433" s="61" t="s">
        <v>870</v>
      </c>
      <c r="J433" s="65" t="s">
        <v>870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</row>
    <row r="434" spans="1:485" s="40" customFormat="1" x14ac:dyDescent="0.2">
      <c r="A434" s="46" t="s">
        <v>689</v>
      </c>
      <c r="B434" s="47" t="s">
        <v>690</v>
      </c>
      <c r="C434" s="47" t="s">
        <v>57</v>
      </c>
      <c r="D434" s="47" t="s">
        <v>695</v>
      </c>
      <c r="E434" s="26">
        <v>2587106</v>
      </c>
      <c r="F434" s="156">
        <v>3149639</v>
      </c>
      <c r="G434" s="2">
        <f t="shared" si="13"/>
        <v>562533</v>
      </c>
      <c r="H434" s="44">
        <f t="shared" si="12"/>
        <v>0.21740000000000001</v>
      </c>
      <c r="I434" s="61" t="s">
        <v>870</v>
      </c>
      <c r="J434" s="65" t="s">
        <v>870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</row>
    <row r="435" spans="1:485" s="40" customFormat="1" x14ac:dyDescent="0.2">
      <c r="A435" s="46" t="s">
        <v>689</v>
      </c>
      <c r="B435" s="47" t="s">
        <v>690</v>
      </c>
      <c r="C435" s="47" t="s">
        <v>79</v>
      </c>
      <c r="D435" s="47" t="s">
        <v>696</v>
      </c>
      <c r="E435" s="26">
        <v>4499852</v>
      </c>
      <c r="F435" s="156">
        <v>5228990</v>
      </c>
      <c r="G435" s="2">
        <f t="shared" si="13"/>
        <v>729138</v>
      </c>
      <c r="H435" s="44">
        <f t="shared" si="12"/>
        <v>0.16200000000000001</v>
      </c>
      <c r="I435" s="61" t="s">
        <v>870</v>
      </c>
      <c r="J435" s="65" t="s">
        <v>870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</row>
    <row r="436" spans="1:485" s="40" customFormat="1" x14ac:dyDescent="0.2">
      <c r="A436" s="46" t="s">
        <v>689</v>
      </c>
      <c r="B436" s="47" t="s">
        <v>690</v>
      </c>
      <c r="C436" s="47" t="s">
        <v>16</v>
      </c>
      <c r="D436" s="47" t="s">
        <v>697</v>
      </c>
      <c r="E436" s="26">
        <v>917846</v>
      </c>
      <c r="F436" s="156">
        <v>1067449</v>
      </c>
      <c r="G436" s="2">
        <f t="shared" si="13"/>
        <v>149603</v>
      </c>
      <c r="H436" s="44">
        <f t="shared" si="12"/>
        <v>0.16300000000000001</v>
      </c>
      <c r="I436" s="61" t="s">
        <v>870</v>
      </c>
      <c r="J436" s="65" t="s">
        <v>870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</row>
    <row r="437" spans="1:485" s="40" customFormat="1" x14ac:dyDescent="0.2">
      <c r="A437" s="46" t="s">
        <v>689</v>
      </c>
      <c r="B437" s="47" t="s">
        <v>690</v>
      </c>
      <c r="C437" s="47" t="s">
        <v>82</v>
      </c>
      <c r="D437" s="47" t="s">
        <v>698</v>
      </c>
      <c r="E437" s="26">
        <v>1039763</v>
      </c>
      <c r="F437" s="156">
        <v>1197853</v>
      </c>
      <c r="G437" s="2">
        <f t="shared" si="13"/>
        <v>158090</v>
      </c>
      <c r="H437" s="44">
        <f t="shared" si="12"/>
        <v>0.152</v>
      </c>
      <c r="I437" s="61" t="s">
        <v>870</v>
      </c>
      <c r="J437" s="65" t="s">
        <v>870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</row>
    <row r="438" spans="1:485" s="40" customFormat="1" x14ac:dyDescent="0.2">
      <c r="A438" s="46" t="s">
        <v>689</v>
      </c>
      <c r="B438" s="47" t="s">
        <v>690</v>
      </c>
      <c r="C438" s="47" t="s">
        <v>185</v>
      </c>
      <c r="D438" s="47" t="s">
        <v>691</v>
      </c>
      <c r="E438" s="26">
        <v>1397951</v>
      </c>
      <c r="F438" s="156">
        <v>1771833</v>
      </c>
      <c r="G438" s="2">
        <f t="shared" si="13"/>
        <v>373882</v>
      </c>
      <c r="H438" s="44">
        <f t="shared" si="12"/>
        <v>0.26750000000000002</v>
      </c>
      <c r="I438" s="61" t="s">
        <v>870</v>
      </c>
      <c r="J438" s="65" t="s">
        <v>870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</row>
    <row r="439" spans="1:485" s="40" customFormat="1" x14ac:dyDescent="0.2">
      <c r="A439" s="46" t="s">
        <v>689</v>
      </c>
      <c r="B439" s="47" t="s">
        <v>690</v>
      </c>
      <c r="C439" s="47" t="s">
        <v>483</v>
      </c>
      <c r="D439" s="47" t="s">
        <v>699</v>
      </c>
      <c r="E439" s="26">
        <v>7979662</v>
      </c>
      <c r="F439" s="156">
        <v>9117840</v>
      </c>
      <c r="G439" s="2">
        <f t="shared" si="13"/>
        <v>1138178</v>
      </c>
      <c r="H439" s="44">
        <f t="shared" si="12"/>
        <v>0.1426</v>
      </c>
      <c r="I439" s="61" t="s">
        <v>870</v>
      </c>
      <c r="J439" s="65" t="s">
        <v>870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</row>
    <row r="440" spans="1:485" s="40" customFormat="1" x14ac:dyDescent="0.2">
      <c r="A440" s="46" t="s">
        <v>689</v>
      </c>
      <c r="B440" s="47" t="s">
        <v>690</v>
      </c>
      <c r="C440" s="47" t="s">
        <v>30</v>
      </c>
      <c r="D440" s="47" t="s">
        <v>700</v>
      </c>
      <c r="E440" s="26">
        <v>13850888</v>
      </c>
      <c r="F440" s="156">
        <v>16705475</v>
      </c>
      <c r="G440" s="2">
        <f t="shared" si="13"/>
        <v>2854587</v>
      </c>
      <c r="H440" s="44">
        <f t="shared" si="12"/>
        <v>0.20610000000000001</v>
      </c>
      <c r="I440" s="61" t="s">
        <v>870</v>
      </c>
      <c r="J440" s="65" t="s">
        <v>870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</row>
    <row r="441" spans="1:485" s="40" customFormat="1" x14ac:dyDescent="0.2">
      <c r="A441" s="46" t="s">
        <v>689</v>
      </c>
      <c r="B441" s="47" t="s">
        <v>690</v>
      </c>
      <c r="C441" s="47" t="s">
        <v>701</v>
      </c>
      <c r="D441" s="47" t="s">
        <v>702</v>
      </c>
      <c r="E441" s="26">
        <v>1128463</v>
      </c>
      <c r="F441" s="156">
        <v>1369268</v>
      </c>
      <c r="G441" s="2">
        <f t="shared" si="13"/>
        <v>240805</v>
      </c>
      <c r="H441" s="44">
        <f t="shared" si="12"/>
        <v>0.21340000000000001</v>
      </c>
      <c r="I441" s="61" t="s">
        <v>870</v>
      </c>
      <c r="J441" s="65" t="s">
        <v>870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</row>
    <row r="442" spans="1:485" s="40" customFormat="1" x14ac:dyDescent="0.2">
      <c r="A442" s="46" t="s">
        <v>689</v>
      </c>
      <c r="B442" s="47" t="s">
        <v>690</v>
      </c>
      <c r="C442" s="47" t="s">
        <v>703</v>
      </c>
      <c r="D442" s="47" t="s">
        <v>704</v>
      </c>
      <c r="E442" s="26">
        <v>456005</v>
      </c>
      <c r="F442" s="156">
        <v>464617</v>
      </c>
      <c r="G442" s="2">
        <f t="shared" si="13"/>
        <v>8612</v>
      </c>
      <c r="H442" s="44">
        <f t="shared" si="12"/>
        <v>1.89E-2</v>
      </c>
      <c r="I442" s="61" t="s">
        <v>870</v>
      </c>
      <c r="J442" s="65" t="s">
        <v>870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  <c r="MH442"/>
      <c r="MI442"/>
      <c r="MJ442"/>
      <c r="MK442"/>
      <c r="ML442"/>
      <c r="MM442"/>
      <c r="MN442"/>
      <c r="MO442"/>
      <c r="MP442"/>
      <c r="MQ442"/>
      <c r="MR442"/>
      <c r="MS442"/>
      <c r="MT442"/>
      <c r="MU442"/>
      <c r="MV442"/>
      <c r="MW442"/>
      <c r="MX442"/>
      <c r="MY442"/>
      <c r="MZ442"/>
      <c r="NA442"/>
      <c r="NB442"/>
      <c r="NC442"/>
      <c r="ND442"/>
      <c r="NE442"/>
      <c r="NF442"/>
      <c r="NG442"/>
      <c r="NH442"/>
      <c r="NI442"/>
      <c r="NJ442"/>
      <c r="NK442"/>
      <c r="NL442"/>
      <c r="NM442"/>
      <c r="NN442"/>
      <c r="NO442"/>
      <c r="NP442"/>
      <c r="NQ442"/>
      <c r="NR442"/>
      <c r="NS442"/>
      <c r="NT442"/>
      <c r="NU442"/>
      <c r="NV442"/>
      <c r="NW442"/>
      <c r="NX442"/>
      <c r="NY442"/>
      <c r="NZ442"/>
      <c r="OA442"/>
      <c r="OB442"/>
      <c r="OC442"/>
      <c r="OD442"/>
      <c r="OE442"/>
      <c r="OF442"/>
      <c r="OG442"/>
      <c r="OH442"/>
      <c r="OI442"/>
      <c r="OJ442"/>
      <c r="OK442"/>
      <c r="OL442"/>
      <c r="OM442"/>
      <c r="ON442"/>
      <c r="OO442"/>
      <c r="OP442"/>
      <c r="OQ442"/>
      <c r="OR442"/>
      <c r="OS442"/>
      <c r="OT442"/>
      <c r="OU442"/>
      <c r="OV442"/>
      <c r="OW442"/>
      <c r="OX442"/>
      <c r="OY442"/>
      <c r="OZ442"/>
      <c r="PA442"/>
      <c r="PB442"/>
      <c r="PC442"/>
      <c r="PD442"/>
      <c r="PE442"/>
      <c r="PF442"/>
      <c r="PG442"/>
      <c r="PH442"/>
      <c r="PI442"/>
      <c r="PJ442"/>
      <c r="PK442"/>
      <c r="PL442"/>
      <c r="PM442"/>
      <c r="PN442"/>
      <c r="PO442"/>
      <c r="PP442"/>
      <c r="PQ442"/>
      <c r="PR442"/>
      <c r="PS442"/>
      <c r="PT442"/>
      <c r="PU442"/>
      <c r="PV442"/>
      <c r="PW442"/>
      <c r="PX442"/>
      <c r="PY442"/>
      <c r="PZ442"/>
      <c r="QA442"/>
      <c r="QB442"/>
      <c r="QC442"/>
      <c r="QD442"/>
      <c r="QE442"/>
      <c r="QF442"/>
      <c r="QG442"/>
      <c r="QH442"/>
      <c r="QI442"/>
      <c r="QJ442"/>
      <c r="QK442"/>
      <c r="QL442"/>
      <c r="QM442"/>
      <c r="QN442"/>
      <c r="QO442"/>
      <c r="QP442"/>
      <c r="QQ442"/>
      <c r="QR442"/>
      <c r="QS442"/>
      <c r="QT442"/>
      <c r="QU442"/>
      <c r="QV442"/>
      <c r="QW442"/>
      <c r="QX442"/>
      <c r="QY442"/>
      <c r="QZ442"/>
      <c r="RA442"/>
      <c r="RB442"/>
      <c r="RC442"/>
      <c r="RD442"/>
      <c r="RE442"/>
      <c r="RF442"/>
      <c r="RG442"/>
      <c r="RH442"/>
      <c r="RI442"/>
      <c r="RJ442"/>
      <c r="RK442"/>
      <c r="RL442"/>
      <c r="RM442"/>
      <c r="RN442"/>
      <c r="RO442"/>
      <c r="RP442"/>
      <c r="RQ442"/>
    </row>
    <row r="443" spans="1:485" s="40" customFormat="1" x14ac:dyDescent="0.2">
      <c r="A443" s="46" t="s">
        <v>689</v>
      </c>
      <c r="B443" s="47" t="s">
        <v>690</v>
      </c>
      <c r="C443" s="47" t="s">
        <v>705</v>
      </c>
      <c r="D443" s="47" t="s">
        <v>706</v>
      </c>
      <c r="E443" s="26">
        <v>1162109</v>
      </c>
      <c r="F443" s="156">
        <v>1417263</v>
      </c>
      <c r="G443" s="2">
        <f t="shared" si="13"/>
        <v>255154</v>
      </c>
      <c r="H443" s="44">
        <f t="shared" si="12"/>
        <v>0.21959999999999999</v>
      </c>
      <c r="I443" s="61" t="s">
        <v>870</v>
      </c>
      <c r="J443" s="65" t="s">
        <v>870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</row>
    <row r="444" spans="1:485" s="40" customFormat="1" x14ac:dyDescent="0.2">
      <c r="A444" s="46" t="s">
        <v>707</v>
      </c>
      <c r="B444" s="47" t="s">
        <v>708</v>
      </c>
      <c r="C444" s="47" t="s">
        <v>645</v>
      </c>
      <c r="D444" s="47" t="s">
        <v>709</v>
      </c>
      <c r="E444" s="26">
        <v>344428</v>
      </c>
      <c r="F444" s="156">
        <v>311099</v>
      </c>
      <c r="G444" s="2">
        <f t="shared" si="13"/>
        <v>-33329</v>
      </c>
      <c r="H444" s="44">
        <f t="shared" si="12"/>
        <v>-9.6799999999999997E-2</v>
      </c>
      <c r="I444" s="61" t="s">
        <v>870</v>
      </c>
      <c r="J444" s="65" t="s">
        <v>870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</row>
    <row r="445" spans="1:485" s="40" customFormat="1" x14ac:dyDescent="0.2">
      <c r="A445" s="46" t="s">
        <v>707</v>
      </c>
      <c r="B445" s="47" t="s">
        <v>708</v>
      </c>
      <c r="C445" s="47" t="s">
        <v>201</v>
      </c>
      <c r="D445" s="47" t="s">
        <v>710</v>
      </c>
      <c r="E445" s="26">
        <v>401118</v>
      </c>
      <c r="F445" s="156">
        <v>439937</v>
      </c>
      <c r="G445" s="2">
        <f t="shared" si="13"/>
        <v>38819</v>
      </c>
      <c r="H445" s="44">
        <f t="shared" si="12"/>
        <v>9.6799999999999997E-2</v>
      </c>
      <c r="I445" s="61" t="s">
        <v>870</v>
      </c>
      <c r="J445" s="65" t="s">
        <v>870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</row>
    <row r="446" spans="1:485" s="40" customFormat="1" x14ac:dyDescent="0.2">
      <c r="A446" s="46" t="s">
        <v>707</v>
      </c>
      <c r="B446" s="47" t="s">
        <v>708</v>
      </c>
      <c r="C446" s="47" t="s">
        <v>711</v>
      </c>
      <c r="D446" s="47" t="s">
        <v>712</v>
      </c>
      <c r="E446" s="26">
        <v>346008</v>
      </c>
      <c r="F446" s="156">
        <v>215657</v>
      </c>
      <c r="G446" s="2">
        <f t="shared" si="13"/>
        <v>-130351</v>
      </c>
      <c r="H446" s="44">
        <f t="shared" si="12"/>
        <v>-0.37669999999999998</v>
      </c>
      <c r="I446" s="61" t="s">
        <v>870</v>
      </c>
      <c r="J446" s="65" t="s">
        <v>870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</row>
    <row r="447" spans="1:485" s="40" customFormat="1" x14ac:dyDescent="0.2">
      <c r="A447" s="46" t="s">
        <v>707</v>
      </c>
      <c r="B447" s="47" t="s">
        <v>708</v>
      </c>
      <c r="C447" s="47" t="s">
        <v>26</v>
      </c>
      <c r="D447" s="47" t="s">
        <v>713</v>
      </c>
      <c r="E447" s="26">
        <v>2558534</v>
      </c>
      <c r="F447" s="156">
        <v>2914246</v>
      </c>
      <c r="G447" s="2">
        <f t="shared" si="13"/>
        <v>355712</v>
      </c>
      <c r="H447" s="44">
        <f t="shared" si="12"/>
        <v>0.13900000000000001</v>
      </c>
      <c r="I447" s="61" t="s">
        <v>870</v>
      </c>
      <c r="J447" s="65" t="s">
        <v>870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</row>
    <row r="448" spans="1:485" s="40" customFormat="1" x14ac:dyDescent="0.2">
      <c r="A448" s="46" t="s">
        <v>707</v>
      </c>
      <c r="B448" s="47" t="s">
        <v>708</v>
      </c>
      <c r="C448" s="47" t="s">
        <v>185</v>
      </c>
      <c r="D448" s="47" t="s">
        <v>714</v>
      </c>
      <c r="E448" s="26">
        <v>1967221</v>
      </c>
      <c r="F448" s="156">
        <v>2247291</v>
      </c>
      <c r="G448" s="2">
        <f t="shared" si="13"/>
        <v>280070</v>
      </c>
      <c r="H448" s="44">
        <f t="shared" si="12"/>
        <v>0.1424</v>
      </c>
      <c r="I448" s="61" t="s">
        <v>870</v>
      </c>
      <c r="J448" s="65" t="s">
        <v>870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</row>
    <row r="449" spans="1:485" s="40" customFormat="1" x14ac:dyDescent="0.2">
      <c r="A449" s="46" t="s">
        <v>707</v>
      </c>
      <c r="B449" s="47" t="s">
        <v>708</v>
      </c>
      <c r="C449" s="47" t="s">
        <v>353</v>
      </c>
      <c r="D449" s="47" t="s">
        <v>715</v>
      </c>
      <c r="E449" s="26">
        <v>3826848</v>
      </c>
      <c r="F449" s="156">
        <v>4473521</v>
      </c>
      <c r="G449" s="2">
        <f t="shared" si="13"/>
        <v>646673</v>
      </c>
      <c r="H449" s="44">
        <f t="shared" si="12"/>
        <v>0.16900000000000001</v>
      </c>
      <c r="I449" s="61" t="s">
        <v>870</v>
      </c>
      <c r="J449" s="65" t="s">
        <v>870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</row>
    <row r="450" spans="1:485" s="40" customFormat="1" x14ac:dyDescent="0.2">
      <c r="A450" s="46" t="s">
        <v>707</v>
      </c>
      <c r="B450" s="47" t="s">
        <v>708</v>
      </c>
      <c r="C450" s="47" t="s">
        <v>47</v>
      </c>
      <c r="D450" s="47" t="s">
        <v>716</v>
      </c>
      <c r="E450" s="26">
        <v>955427</v>
      </c>
      <c r="F450" s="156">
        <v>1013798</v>
      </c>
      <c r="G450" s="2">
        <f t="shared" si="13"/>
        <v>58371</v>
      </c>
      <c r="H450" s="44">
        <f t="shared" si="12"/>
        <v>6.1100000000000002E-2</v>
      </c>
      <c r="I450" s="61" t="s">
        <v>870</v>
      </c>
      <c r="J450" s="65" t="s">
        <v>870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</row>
    <row r="451" spans="1:485" s="40" customFormat="1" x14ac:dyDescent="0.2">
      <c r="A451" s="46" t="s">
        <v>717</v>
      </c>
      <c r="B451" s="47" t="s">
        <v>718</v>
      </c>
      <c r="C451" s="47" t="s">
        <v>79</v>
      </c>
      <c r="D451" s="47" t="s">
        <v>719</v>
      </c>
      <c r="E451" s="26">
        <v>91212</v>
      </c>
      <c r="F451" s="156">
        <v>178069</v>
      </c>
      <c r="G451" s="2">
        <f t="shared" si="13"/>
        <v>86857</v>
      </c>
      <c r="H451" s="44">
        <f t="shared" si="12"/>
        <v>0.95230000000000004</v>
      </c>
      <c r="I451" s="61">
        <v>1</v>
      </c>
      <c r="J451" s="65" t="s">
        <v>870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  <c r="JN451"/>
      <c r="JO451"/>
      <c r="JP451"/>
      <c r="JQ451"/>
      <c r="JR451"/>
      <c r="JS451"/>
      <c r="JT451"/>
      <c r="JU451"/>
      <c r="JV451"/>
      <c r="JW451"/>
      <c r="JX451"/>
      <c r="JY451"/>
      <c r="JZ451"/>
      <c r="KA451"/>
      <c r="KB451"/>
      <c r="KC451"/>
      <c r="KD451"/>
      <c r="KE451"/>
      <c r="KF451"/>
      <c r="KG451"/>
      <c r="KH451"/>
      <c r="KI451"/>
      <c r="KJ451"/>
      <c r="KK451"/>
      <c r="KL451"/>
      <c r="KM451"/>
      <c r="KN451"/>
      <c r="KO451"/>
      <c r="KP451"/>
      <c r="KQ451"/>
      <c r="KR451"/>
      <c r="KS451"/>
      <c r="KT451"/>
      <c r="KU451"/>
      <c r="KV451"/>
      <c r="KW451"/>
      <c r="KX451"/>
      <c r="KY451"/>
      <c r="KZ451"/>
      <c r="LA451"/>
      <c r="LB451"/>
      <c r="LC451"/>
      <c r="LD451"/>
      <c r="LE451"/>
      <c r="LF451"/>
      <c r="LG451"/>
      <c r="LH451"/>
      <c r="LI451"/>
      <c r="LJ451"/>
      <c r="LK451"/>
      <c r="LL451"/>
      <c r="LM451"/>
      <c r="LN451"/>
      <c r="LO451"/>
      <c r="LP451"/>
      <c r="LQ451"/>
      <c r="LR451"/>
      <c r="LS451"/>
      <c r="LT451"/>
      <c r="LU451"/>
      <c r="LV451"/>
      <c r="LW451"/>
      <c r="LX451"/>
      <c r="LY451"/>
      <c r="LZ451"/>
      <c r="MA451"/>
      <c r="MB451"/>
      <c r="MC451"/>
      <c r="MD451"/>
      <c r="ME451"/>
      <c r="MF451"/>
      <c r="MG451"/>
      <c r="MH451"/>
      <c r="MI451"/>
      <c r="MJ451"/>
      <c r="MK451"/>
      <c r="ML451"/>
      <c r="MM451"/>
      <c r="MN451"/>
      <c r="MO451"/>
      <c r="MP451"/>
      <c r="MQ451"/>
      <c r="MR451"/>
      <c r="MS451"/>
      <c r="MT451"/>
      <c r="MU451"/>
      <c r="MV451"/>
      <c r="MW451"/>
      <c r="MX451"/>
      <c r="MY451"/>
      <c r="MZ451"/>
      <c r="NA451"/>
      <c r="NB451"/>
      <c r="NC451"/>
      <c r="ND451"/>
      <c r="NE451"/>
      <c r="NF451"/>
      <c r="NG451"/>
      <c r="NH451"/>
      <c r="NI451"/>
      <c r="NJ451"/>
      <c r="NK451"/>
      <c r="NL451"/>
      <c r="NM451"/>
      <c r="NN451"/>
      <c r="NO451"/>
      <c r="NP451"/>
      <c r="NQ451"/>
      <c r="NR451"/>
      <c r="NS451"/>
      <c r="NT451"/>
      <c r="NU451"/>
      <c r="NV451"/>
      <c r="NW451"/>
      <c r="NX451"/>
      <c r="NY451"/>
      <c r="NZ451"/>
      <c r="OA451"/>
      <c r="OB451"/>
      <c r="OC451"/>
      <c r="OD451"/>
      <c r="OE451"/>
      <c r="OF451"/>
      <c r="OG451"/>
      <c r="OH451"/>
      <c r="OI451"/>
      <c r="OJ451"/>
      <c r="OK451"/>
      <c r="OL451"/>
      <c r="OM451"/>
      <c r="ON451"/>
      <c r="OO451"/>
      <c r="OP451"/>
      <c r="OQ451"/>
      <c r="OR451"/>
      <c r="OS451"/>
      <c r="OT451"/>
      <c r="OU451"/>
      <c r="OV451"/>
      <c r="OW451"/>
      <c r="OX451"/>
      <c r="OY451"/>
      <c r="OZ451"/>
      <c r="PA451"/>
      <c r="PB451"/>
      <c r="PC451"/>
      <c r="PD451"/>
      <c r="PE451"/>
      <c r="PF451"/>
      <c r="PG451"/>
      <c r="PH451"/>
      <c r="PI451"/>
      <c r="PJ451"/>
      <c r="PK451"/>
      <c r="PL451"/>
      <c r="PM451"/>
      <c r="PN451"/>
      <c r="PO451"/>
      <c r="PP451"/>
      <c r="PQ451"/>
      <c r="PR451"/>
      <c r="PS451"/>
      <c r="PT451"/>
      <c r="PU451"/>
      <c r="PV451"/>
      <c r="PW451"/>
      <c r="PX451"/>
      <c r="PY451"/>
      <c r="PZ451"/>
      <c r="QA451"/>
      <c r="QB451"/>
      <c r="QC451"/>
      <c r="QD451"/>
      <c r="QE451"/>
      <c r="QF451"/>
      <c r="QG451"/>
      <c r="QH451"/>
      <c r="QI451"/>
      <c r="QJ451"/>
      <c r="QK451"/>
      <c r="QL451"/>
      <c r="QM451"/>
      <c r="QN451"/>
      <c r="QO451"/>
      <c r="QP451"/>
      <c r="QQ451"/>
      <c r="QR451"/>
      <c r="QS451"/>
      <c r="QT451"/>
      <c r="QU451"/>
      <c r="QV451"/>
      <c r="QW451"/>
      <c r="QX451"/>
      <c r="QY451"/>
      <c r="QZ451"/>
      <c r="RA451"/>
      <c r="RB451"/>
      <c r="RC451"/>
      <c r="RD451"/>
      <c r="RE451"/>
      <c r="RF451"/>
      <c r="RG451"/>
      <c r="RH451"/>
      <c r="RI451"/>
      <c r="RJ451"/>
      <c r="RK451"/>
      <c r="RL451"/>
      <c r="RM451"/>
      <c r="RN451"/>
      <c r="RO451"/>
      <c r="RP451"/>
      <c r="RQ451"/>
    </row>
    <row r="452" spans="1:485" s="40" customFormat="1" x14ac:dyDescent="0.2">
      <c r="A452" s="46" t="s">
        <v>717</v>
      </c>
      <c r="B452" s="47" t="s">
        <v>718</v>
      </c>
      <c r="C452" s="47" t="s">
        <v>59</v>
      </c>
      <c r="D452" s="47" t="s">
        <v>720</v>
      </c>
      <c r="E452" s="26">
        <v>17410</v>
      </c>
      <c r="F452" s="156">
        <v>17660</v>
      </c>
      <c r="G452" s="2">
        <f t="shared" si="13"/>
        <v>250</v>
      </c>
      <c r="H452" s="44">
        <f t="shared" si="12"/>
        <v>1.44E-2</v>
      </c>
      <c r="I452" s="61">
        <v>1</v>
      </c>
      <c r="J452" s="65">
        <v>1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</row>
    <row r="453" spans="1:485" s="40" customFormat="1" x14ac:dyDescent="0.2">
      <c r="A453" s="46" t="s">
        <v>717</v>
      </c>
      <c r="B453" s="47" t="s">
        <v>718</v>
      </c>
      <c r="C453" s="47" t="s">
        <v>37</v>
      </c>
      <c r="D453" s="47" t="s">
        <v>721</v>
      </c>
      <c r="E453" s="26">
        <v>41479</v>
      </c>
      <c r="F453" s="156">
        <v>39615</v>
      </c>
      <c r="G453" s="2">
        <f t="shared" si="13"/>
        <v>-1864</v>
      </c>
      <c r="H453" s="44">
        <f t="shared" si="12"/>
        <v>-4.4900000000000002E-2</v>
      </c>
      <c r="I453" s="61">
        <v>1</v>
      </c>
      <c r="J453" s="65">
        <v>1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</row>
    <row r="454" spans="1:485" s="40" customFormat="1" x14ac:dyDescent="0.2">
      <c r="A454" s="46" t="s">
        <v>717</v>
      </c>
      <c r="B454" s="47" t="s">
        <v>718</v>
      </c>
      <c r="C454" s="47" t="s">
        <v>39</v>
      </c>
      <c r="D454" s="47" t="s">
        <v>722</v>
      </c>
      <c r="E454" s="26">
        <v>0</v>
      </c>
      <c r="F454" s="156">
        <v>18287</v>
      </c>
      <c r="G454" s="2">
        <f t="shared" si="13"/>
        <v>18287</v>
      </c>
      <c r="H454" s="44">
        <v>1</v>
      </c>
      <c r="I454" s="61">
        <v>1</v>
      </c>
      <c r="J454" s="65">
        <v>1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</row>
    <row r="455" spans="1:485" s="40" customFormat="1" x14ac:dyDescent="0.2">
      <c r="A455" s="46" t="s">
        <v>717</v>
      </c>
      <c r="B455" s="47" t="s">
        <v>718</v>
      </c>
      <c r="C455" s="47" t="s">
        <v>344</v>
      </c>
      <c r="D455" s="47" t="s">
        <v>723</v>
      </c>
      <c r="E455" s="26">
        <v>22184</v>
      </c>
      <c r="F455" s="156">
        <v>21551</v>
      </c>
      <c r="G455" s="2">
        <f t="shared" si="13"/>
        <v>-633</v>
      </c>
      <c r="H455" s="44">
        <f t="shared" si="12"/>
        <v>-2.8500000000000001E-2</v>
      </c>
      <c r="I455" s="61">
        <v>1</v>
      </c>
      <c r="J455" s="65">
        <v>1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</row>
    <row r="456" spans="1:485" s="40" customFormat="1" x14ac:dyDescent="0.2">
      <c r="A456" s="46" t="s">
        <v>724</v>
      </c>
      <c r="B456" s="47" t="s">
        <v>725</v>
      </c>
      <c r="C456" s="47" t="s">
        <v>510</v>
      </c>
      <c r="D456" s="47" t="s">
        <v>726</v>
      </c>
      <c r="E456" s="26">
        <v>1178058</v>
      </c>
      <c r="F456" s="156">
        <v>1460153</v>
      </c>
      <c r="G456" s="2">
        <f t="shared" si="13"/>
        <v>282095</v>
      </c>
      <c r="H456" s="44">
        <f t="shared" si="12"/>
        <v>0.23949999999999999</v>
      </c>
      <c r="I456" s="61" t="s">
        <v>870</v>
      </c>
      <c r="J456" s="65" t="s">
        <v>870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</row>
    <row r="457" spans="1:485" s="40" customFormat="1" x14ac:dyDescent="0.2">
      <c r="A457" s="46" t="s">
        <v>724</v>
      </c>
      <c r="B457" s="47" t="s">
        <v>725</v>
      </c>
      <c r="C457" s="47" t="s">
        <v>26</v>
      </c>
      <c r="D457" s="47" t="s">
        <v>727</v>
      </c>
      <c r="E457" s="26">
        <v>10093773</v>
      </c>
      <c r="F457" s="156">
        <v>12135985</v>
      </c>
      <c r="G457" s="2">
        <f t="shared" si="13"/>
        <v>2042212</v>
      </c>
      <c r="H457" s="44">
        <f t="shared" ref="H457:H520" si="14">ROUND(G457/E457,4)</f>
        <v>0.20230000000000001</v>
      </c>
      <c r="I457" s="61" t="s">
        <v>870</v>
      </c>
      <c r="J457" s="65" t="s">
        <v>870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  <c r="JN457"/>
      <c r="JO457"/>
      <c r="JP457"/>
      <c r="JQ457"/>
      <c r="JR457"/>
      <c r="JS457"/>
      <c r="JT457"/>
      <c r="JU457"/>
      <c r="JV457"/>
      <c r="JW457"/>
      <c r="JX457"/>
      <c r="JY457"/>
      <c r="JZ457"/>
      <c r="KA457"/>
      <c r="KB457"/>
      <c r="KC457"/>
      <c r="KD457"/>
      <c r="KE457"/>
      <c r="KF457"/>
      <c r="KG457"/>
      <c r="KH457"/>
      <c r="KI457"/>
      <c r="KJ457"/>
      <c r="KK457"/>
      <c r="KL457"/>
      <c r="KM457"/>
      <c r="KN457"/>
      <c r="KO457"/>
      <c r="KP457"/>
      <c r="KQ457"/>
      <c r="KR457"/>
      <c r="KS457"/>
      <c r="KT457"/>
      <c r="KU457"/>
      <c r="KV457"/>
      <c r="KW457"/>
      <c r="KX457"/>
      <c r="KY457"/>
      <c r="KZ457"/>
      <c r="LA457"/>
      <c r="LB457"/>
      <c r="LC457"/>
      <c r="LD457"/>
      <c r="LE457"/>
      <c r="LF457"/>
      <c r="LG457"/>
      <c r="LH457"/>
      <c r="LI457"/>
      <c r="LJ457"/>
      <c r="LK457"/>
      <c r="LL457"/>
      <c r="LM457"/>
      <c r="LN457"/>
      <c r="LO457"/>
      <c r="LP457"/>
      <c r="LQ457"/>
      <c r="LR457"/>
      <c r="LS457"/>
      <c r="LT457"/>
      <c r="LU457"/>
      <c r="LV457"/>
      <c r="LW457"/>
      <c r="LX457"/>
      <c r="LY457"/>
      <c r="LZ457"/>
      <c r="MA457"/>
      <c r="MB457"/>
      <c r="MC457"/>
      <c r="MD457"/>
      <c r="ME457"/>
      <c r="MF457"/>
      <c r="MG457"/>
      <c r="MH457"/>
      <c r="MI457"/>
      <c r="MJ457"/>
      <c r="MK457"/>
      <c r="ML457"/>
      <c r="MM457"/>
      <c r="MN457"/>
      <c r="MO457"/>
      <c r="MP457"/>
      <c r="MQ457"/>
      <c r="MR457"/>
      <c r="MS457"/>
      <c r="MT457"/>
      <c r="MU457"/>
      <c r="MV457"/>
      <c r="MW457"/>
      <c r="MX457"/>
      <c r="MY457"/>
      <c r="MZ457"/>
      <c r="NA457"/>
      <c r="NB457"/>
      <c r="NC457"/>
      <c r="ND457"/>
      <c r="NE457"/>
      <c r="NF457"/>
      <c r="NG457"/>
      <c r="NH457"/>
      <c r="NI457"/>
      <c r="NJ457"/>
      <c r="NK457"/>
      <c r="NL457"/>
      <c r="NM457"/>
      <c r="NN457"/>
      <c r="NO457"/>
      <c r="NP457"/>
      <c r="NQ457"/>
      <c r="NR457"/>
      <c r="NS457"/>
      <c r="NT457"/>
      <c r="NU457"/>
      <c r="NV457"/>
      <c r="NW457"/>
      <c r="NX457"/>
      <c r="NY457"/>
      <c r="NZ457"/>
      <c r="OA457"/>
      <c r="OB457"/>
      <c r="OC457"/>
      <c r="OD457"/>
      <c r="OE457"/>
      <c r="OF457"/>
      <c r="OG457"/>
      <c r="OH457"/>
      <c r="OI457"/>
      <c r="OJ457"/>
      <c r="OK457"/>
      <c r="OL457"/>
      <c r="OM457"/>
      <c r="ON457"/>
      <c r="OO457"/>
      <c r="OP457"/>
      <c r="OQ457"/>
      <c r="OR457"/>
      <c r="OS457"/>
      <c r="OT457"/>
      <c r="OU457"/>
      <c r="OV457"/>
      <c r="OW457"/>
      <c r="OX457"/>
      <c r="OY457"/>
      <c r="OZ457"/>
      <c r="PA457"/>
      <c r="PB457"/>
      <c r="PC457"/>
      <c r="PD457"/>
      <c r="PE457"/>
      <c r="PF457"/>
      <c r="PG457"/>
      <c r="PH457"/>
      <c r="PI457"/>
      <c r="PJ457"/>
      <c r="PK457"/>
      <c r="PL457"/>
      <c r="PM457"/>
      <c r="PN457"/>
      <c r="PO457"/>
      <c r="PP457"/>
      <c r="PQ457"/>
      <c r="PR457"/>
      <c r="PS457"/>
      <c r="PT457"/>
      <c r="PU457"/>
      <c r="PV457"/>
      <c r="PW457"/>
      <c r="PX457"/>
      <c r="PY457"/>
      <c r="PZ457"/>
      <c r="QA457"/>
      <c r="QB457"/>
      <c r="QC457"/>
      <c r="QD457"/>
      <c r="QE457"/>
      <c r="QF457"/>
      <c r="QG457"/>
      <c r="QH457"/>
      <c r="QI457"/>
      <c r="QJ457"/>
      <c r="QK457"/>
      <c r="QL457"/>
      <c r="QM457"/>
      <c r="QN457"/>
      <c r="QO457"/>
      <c r="QP457"/>
      <c r="QQ457"/>
      <c r="QR457"/>
      <c r="QS457"/>
      <c r="QT457"/>
      <c r="QU457"/>
      <c r="QV457"/>
      <c r="QW457"/>
      <c r="QX457"/>
      <c r="QY457"/>
      <c r="QZ457"/>
      <c r="RA457"/>
      <c r="RB457"/>
      <c r="RC457"/>
      <c r="RD457"/>
      <c r="RE457"/>
      <c r="RF457"/>
      <c r="RG457"/>
      <c r="RH457"/>
      <c r="RI457"/>
      <c r="RJ457"/>
      <c r="RK457"/>
      <c r="RL457"/>
      <c r="RM457"/>
      <c r="RN457"/>
      <c r="RO457"/>
      <c r="RP457"/>
      <c r="RQ457"/>
    </row>
    <row r="458" spans="1:485" s="40" customFormat="1" x14ac:dyDescent="0.2">
      <c r="A458" s="46" t="s">
        <v>724</v>
      </c>
      <c r="B458" s="47" t="s">
        <v>725</v>
      </c>
      <c r="C458" s="47" t="s">
        <v>57</v>
      </c>
      <c r="D458" s="47" t="s">
        <v>728</v>
      </c>
      <c r="E458" s="26">
        <v>3386223</v>
      </c>
      <c r="F458" s="156">
        <v>4687631</v>
      </c>
      <c r="G458" s="2">
        <f t="shared" ref="G458:G521" si="15">SUM(F458-E458)</f>
        <v>1301408</v>
      </c>
      <c r="H458" s="44">
        <f t="shared" si="14"/>
        <v>0.38429999999999997</v>
      </c>
      <c r="I458" s="61" t="s">
        <v>870</v>
      </c>
      <c r="J458" s="65" t="s">
        <v>870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</row>
    <row r="459" spans="1:485" s="40" customFormat="1" x14ac:dyDescent="0.2">
      <c r="A459" s="46" t="s">
        <v>724</v>
      </c>
      <c r="B459" s="47" t="s">
        <v>725</v>
      </c>
      <c r="C459" s="47" t="s">
        <v>79</v>
      </c>
      <c r="D459" s="47" t="s">
        <v>729</v>
      </c>
      <c r="E459" s="26">
        <v>3106875</v>
      </c>
      <c r="F459" s="156">
        <v>3424927</v>
      </c>
      <c r="G459" s="2">
        <f t="shared" si="15"/>
        <v>318052</v>
      </c>
      <c r="H459" s="44">
        <f t="shared" si="14"/>
        <v>0.1024</v>
      </c>
      <c r="I459" s="61" t="s">
        <v>870</v>
      </c>
      <c r="J459" s="65" t="s">
        <v>870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</row>
    <row r="460" spans="1:485" s="40" customFormat="1" x14ac:dyDescent="0.2">
      <c r="A460" s="46" t="s">
        <v>724</v>
      </c>
      <c r="B460" s="47" t="s">
        <v>725</v>
      </c>
      <c r="C460" s="47" t="s">
        <v>16</v>
      </c>
      <c r="D460" s="47" t="s">
        <v>730</v>
      </c>
      <c r="E460" s="26">
        <v>2257157</v>
      </c>
      <c r="F460" s="156">
        <v>3387125</v>
      </c>
      <c r="G460" s="2">
        <f t="shared" si="15"/>
        <v>1129968</v>
      </c>
      <c r="H460" s="44">
        <f t="shared" si="14"/>
        <v>0.50060000000000004</v>
      </c>
      <c r="I460" s="61" t="s">
        <v>870</v>
      </c>
      <c r="J460" s="65" t="s">
        <v>870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</row>
    <row r="461" spans="1:485" s="40" customFormat="1" x14ac:dyDescent="0.2">
      <c r="A461" s="46" t="s">
        <v>724</v>
      </c>
      <c r="B461" s="47" t="s">
        <v>725</v>
      </c>
      <c r="C461" s="47" t="s">
        <v>82</v>
      </c>
      <c r="D461" s="47" t="s">
        <v>731</v>
      </c>
      <c r="E461" s="26">
        <v>4125885</v>
      </c>
      <c r="F461" s="156">
        <v>4860773</v>
      </c>
      <c r="G461" s="2">
        <f t="shared" si="15"/>
        <v>734888</v>
      </c>
      <c r="H461" s="44">
        <f t="shared" si="14"/>
        <v>0.17810000000000001</v>
      </c>
      <c r="I461" s="61" t="s">
        <v>870</v>
      </c>
      <c r="J461" s="65" t="s">
        <v>870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  <c r="JN461"/>
      <c r="JO461"/>
      <c r="JP461"/>
      <c r="JQ461"/>
      <c r="JR461"/>
      <c r="JS461"/>
      <c r="JT461"/>
      <c r="JU461"/>
      <c r="JV461"/>
      <c r="JW461"/>
      <c r="JX461"/>
      <c r="JY461"/>
      <c r="JZ461"/>
      <c r="KA461"/>
      <c r="KB461"/>
      <c r="KC461"/>
      <c r="KD461"/>
      <c r="KE461"/>
      <c r="KF461"/>
      <c r="KG461"/>
      <c r="KH461"/>
      <c r="KI461"/>
      <c r="KJ461"/>
      <c r="KK461"/>
      <c r="KL461"/>
      <c r="KM461"/>
      <c r="KN461"/>
      <c r="KO461"/>
      <c r="KP461"/>
      <c r="KQ461"/>
      <c r="KR461"/>
      <c r="KS461"/>
      <c r="KT461"/>
      <c r="KU461"/>
      <c r="KV461"/>
      <c r="KW461"/>
      <c r="KX461"/>
      <c r="KY461"/>
      <c r="KZ461"/>
      <c r="LA461"/>
      <c r="LB461"/>
      <c r="LC461"/>
      <c r="LD461"/>
      <c r="LE461"/>
      <c r="LF461"/>
      <c r="LG461"/>
      <c r="LH461"/>
      <c r="LI461"/>
      <c r="LJ461"/>
      <c r="LK461"/>
      <c r="LL461"/>
      <c r="LM461"/>
      <c r="LN461"/>
      <c r="LO461"/>
      <c r="LP461"/>
      <c r="LQ461"/>
      <c r="LR461"/>
      <c r="LS461"/>
      <c r="LT461"/>
      <c r="LU461"/>
      <c r="LV461"/>
      <c r="LW461"/>
      <c r="LX461"/>
      <c r="LY461"/>
      <c r="LZ461"/>
      <c r="MA461"/>
      <c r="MB461"/>
      <c r="MC461"/>
      <c r="MD461"/>
      <c r="ME461"/>
      <c r="MF461"/>
      <c r="MG461"/>
      <c r="MH461"/>
      <c r="MI461"/>
      <c r="MJ461"/>
      <c r="MK461"/>
      <c r="ML461"/>
      <c r="MM461"/>
      <c r="MN461"/>
      <c r="MO461"/>
      <c r="MP461"/>
      <c r="MQ461"/>
      <c r="MR461"/>
      <c r="MS461"/>
      <c r="MT461"/>
      <c r="MU461"/>
      <c r="MV461"/>
      <c r="MW461"/>
      <c r="MX461"/>
      <c r="MY461"/>
      <c r="MZ461"/>
      <c r="NA461"/>
      <c r="NB461"/>
      <c r="NC461"/>
      <c r="ND461"/>
      <c r="NE461"/>
      <c r="NF461"/>
      <c r="NG461"/>
      <c r="NH461"/>
      <c r="NI461"/>
      <c r="NJ461"/>
      <c r="NK461"/>
      <c r="NL461"/>
      <c r="NM461"/>
      <c r="NN461"/>
      <c r="NO461"/>
      <c r="NP461"/>
      <c r="NQ461"/>
      <c r="NR461"/>
      <c r="NS461"/>
      <c r="NT461"/>
      <c r="NU461"/>
      <c r="NV461"/>
      <c r="NW461"/>
      <c r="NX461"/>
      <c r="NY461"/>
      <c r="NZ461"/>
      <c r="OA461"/>
      <c r="OB461"/>
      <c r="OC461"/>
      <c r="OD461"/>
      <c r="OE461"/>
      <c r="OF461"/>
      <c r="OG461"/>
      <c r="OH461"/>
      <c r="OI461"/>
      <c r="OJ461"/>
      <c r="OK461"/>
      <c r="OL461"/>
      <c r="OM461"/>
      <c r="ON461"/>
      <c r="OO461"/>
      <c r="OP461"/>
      <c r="OQ461"/>
      <c r="OR461"/>
      <c r="OS461"/>
      <c r="OT461"/>
      <c r="OU461"/>
      <c r="OV461"/>
      <c r="OW461"/>
      <c r="OX461"/>
      <c r="OY461"/>
      <c r="OZ461"/>
      <c r="PA461"/>
      <c r="PB461"/>
      <c r="PC461"/>
      <c r="PD461"/>
      <c r="PE461"/>
      <c r="PF461"/>
      <c r="PG461"/>
      <c r="PH461"/>
      <c r="PI461"/>
      <c r="PJ461"/>
      <c r="PK461"/>
      <c r="PL461"/>
      <c r="PM461"/>
      <c r="PN461"/>
      <c r="PO461"/>
      <c r="PP461"/>
      <c r="PQ461"/>
      <c r="PR461"/>
      <c r="PS461"/>
      <c r="PT461"/>
      <c r="PU461"/>
      <c r="PV461"/>
      <c r="PW461"/>
      <c r="PX461"/>
      <c r="PY461"/>
      <c r="PZ461"/>
      <c r="QA461"/>
      <c r="QB461"/>
      <c r="QC461"/>
      <c r="QD461"/>
      <c r="QE461"/>
      <c r="QF461"/>
      <c r="QG461"/>
      <c r="QH461"/>
      <c r="QI461"/>
      <c r="QJ461"/>
      <c r="QK461"/>
      <c r="QL461"/>
      <c r="QM461"/>
      <c r="QN461"/>
      <c r="QO461"/>
      <c r="QP461"/>
      <c r="QQ461"/>
      <c r="QR461"/>
      <c r="QS461"/>
      <c r="QT461"/>
      <c r="QU461"/>
      <c r="QV461"/>
      <c r="QW461"/>
      <c r="QX461"/>
      <c r="QY461"/>
      <c r="QZ461"/>
      <c r="RA461"/>
      <c r="RB461"/>
      <c r="RC461"/>
      <c r="RD461"/>
      <c r="RE461"/>
      <c r="RF461"/>
      <c r="RG461"/>
      <c r="RH461"/>
      <c r="RI461"/>
      <c r="RJ461"/>
      <c r="RK461"/>
      <c r="RL461"/>
      <c r="RM461"/>
      <c r="RN461"/>
      <c r="RO461"/>
      <c r="RP461"/>
      <c r="RQ461"/>
    </row>
    <row r="462" spans="1:485" s="40" customFormat="1" x14ac:dyDescent="0.2">
      <c r="A462" s="46" t="s">
        <v>724</v>
      </c>
      <c r="B462" s="47" t="s">
        <v>725</v>
      </c>
      <c r="C462" s="47" t="s">
        <v>59</v>
      </c>
      <c r="D462" s="47" t="s">
        <v>732</v>
      </c>
      <c r="E462" s="26">
        <v>3837230</v>
      </c>
      <c r="F462" s="156">
        <v>4522729</v>
      </c>
      <c r="G462" s="2">
        <f t="shared" si="15"/>
        <v>685499</v>
      </c>
      <c r="H462" s="44">
        <f t="shared" si="14"/>
        <v>0.17860000000000001</v>
      </c>
      <c r="I462" s="61" t="s">
        <v>870</v>
      </c>
      <c r="J462" s="65" t="s">
        <v>870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</row>
    <row r="463" spans="1:485" s="40" customFormat="1" x14ac:dyDescent="0.2">
      <c r="A463" s="46" t="s">
        <v>724</v>
      </c>
      <c r="B463" s="47" t="s">
        <v>725</v>
      </c>
      <c r="C463" s="47" t="s">
        <v>37</v>
      </c>
      <c r="D463" s="47" t="s">
        <v>733</v>
      </c>
      <c r="E463" s="26">
        <v>1783213</v>
      </c>
      <c r="F463" s="156">
        <v>2077239</v>
      </c>
      <c r="G463" s="2">
        <f t="shared" si="15"/>
        <v>294026</v>
      </c>
      <c r="H463" s="44">
        <f t="shared" si="14"/>
        <v>0.16489999999999999</v>
      </c>
      <c r="I463" s="61" t="s">
        <v>870</v>
      </c>
      <c r="J463" s="65" t="s">
        <v>870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</row>
    <row r="464" spans="1:485" s="40" customFormat="1" x14ac:dyDescent="0.2">
      <c r="A464" s="46" t="s">
        <v>724</v>
      </c>
      <c r="B464" s="47" t="s">
        <v>725</v>
      </c>
      <c r="C464" s="47" t="s">
        <v>215</v>
      </c>
      <c r="D464" s="47" t="s">
        <v>734</v>
      </c>
      <c r="E464" s="26">
        <v>716033</v>
      </c>
      <c r="F464" s="156">
        <v>1682476</v>
      </c>
      <c r="G464" s="2">
        <f t="shared" si="15"/>
        <v>966443</v>
      </c>
      <c r="H464" s="44">
        <f t="shared" si="14"/>
        <v>1.3496999999999999</v>
      </c>
      <c r="I464" s="61" t="s">
        <v>870</v>
      </c>
      <c r="J464" s="65" t="s">
        <v>870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</row>
    <row r="465" spans="1:485" s="40" customFormat="1" x14ac:dyDescent="0.2">
      <c r="A465" s="46" t="s">
        <v>735</v>
      </c>
      <c r="B465" s="47" t="s">
        <v>736</v>
      </c>
      <c r="C465" s="47" t="s">
        <v>737</v>
      </c>
      <c r="D465" s="47" t="s">
        <v>738</v>
      </c>
      <c r="E465" s="26">
        <v>952013</v>
      </c>
      <c r="F465" s="156">
        <v>1058018</v>
      </c>
      <c r="G465" s="2">
        <f t="shared" si="15"/>
        <v>106005</v>
      </c>
      <c r="H465" s="44">
        <f t="shared" si="14"/>
        <v>0.1113</v>
      </c>
      <c r="I465" s="61" t="s">
        <v>870</v>
      </c>
      <c r="J465" s="65" t="s">
        <v>870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  <c r="JN465"/>
      <c r="JO465"/>
      <c r="JP465"/>
      <c r="JQ465"/>
      <c r="JR465"/>
      <c r="JS465"/>
      <c r="JT465"/>
      <c r="JU465"/>
      <c r="JV465"/>
      <c r="JW465"/>
      <c r="JX465"/>
      <c r="JY465"/>
      <c r="JZ465"/>
      <c r="KA465"/>
      <c r="KB465"/>
      <c r="KC465"/>
      <c r="KD465"/>
      <c r="KE465"/>
      <c r="KF465"/>
      <c r="KG465"/>
      <c r="KH465"/>
      <c r="KI465"/>
      <c r="KJ465"/>
      <c r="KK465"/>
      <c r="KL465"/>
      <c r="KM465"/>
      <c r="KN465"/>
      <c r="KO465"/>
      <c r="KP465"/>
      <c r="KQ465"/>
      <c r="KR465"/>
      <c r="KS465"/>
      <c r="KT465"/>
      <c r="KU465"/>
      <c r="KV465"/>
      <c r="KW465"/>
      <c r="KX465"/>
      <c r="KY465"/>
      <c r="KZ465"/>
      <c r="LA465"/>
      <c r="LB465"/>
      <c r="LC465"/>
      <c r="LD465"/>
      <c r="LE465"/>
      <c r="LF465"/>
      <c r="LG465"/>
      <c r="LH465"/>
      <c r="LI465"/>
      <c r="LJ465"/>
      <c r="LK465"/>
      <c r="LL465"/>
      <c r="LM465"/>
      <c r="LN465"/>
      <c r="LO465"/>
      <c r="LP465"/>
      <c r="LQ465"/>
      <c r="LR465"/>
      <c r="LS465"/>
      <c r="LT465"/>
      <c r="LU465"/>
      <c r="LV465"/>
      <c r="LW465"/>
      <c r="LX465"/>
      <c r="LY465"/>
      <c r="LZ465"/>
      <c r="MA465"/>
      <c r="MB465"/>
      <c r="MC465"/>
      <c r="MD465"/>
      <c r="ME465"/>
      <c r="MF465"/>
      <c r="MG465"/>
      <c r="MH465"/>
      <c r="MI465"/>
      <c r="MJ465"/>
      <c r="MK465"/>
      <c r="ML465"/>
      <c r="MM465"/>
      <c r="MN465"/>
      <c r="MO465"/>
      <c r="MP465"/>
      <c r="MQ465"/>
      <c r="MR465"/>
      <c r="MS465"/>
      <c r="MT465"/>
      <c r="MU465"/>
      <c r="MV465"/>
      <c r="MW465"/>
      <c r="MX465"/>
      <c r="MY465"/>
      <c r="MZ465"/>
      <c r="NA465"/>
      <c r="NB465"/>
      <c r="NC465"/>
      <c r="ND465"/>
      <c r="NE465"/>
      <c r="NF465"/>
      <c r="NG465"/>
      <c r="NH465"/>
      <c r="NI465"/>
      <c r="NJ465"/>
      <c r="NK465"/>
      <c r="NL465"/>
      <c r="NM465"/>
      <c r="NN465"/>
      <c r="NO465"/>
      <c r="NP465"/>
      <c r="NQ465"/>
      <c r="NR465"/>
      <c r="NS465"/>
      <c r="NT465"/>
      <c r="NU465"/>
      <c r="NV465"/>
      <c r="NW465"/>
      <c r="NX465"/>
      <c r="NY465"/>
      <c r="NZ465"/>
      <c r="OA465"/>
      <c r="OB465"/>
      <c r="OC465"/>
      <c r="OD465"/>
      <c r="OE465"/>
      <c r="OF465"/>
      <c r="OG465"/>
      <c r="OH465"/>
      <c r="OI465"/>
      <c r="OJ465"/>
      <c r="OK465"/>
      <c r="OL465"/>
      <c r="OM465"/>
      <c r="ON465"/>
      <c r="OO465"/>
      <c r="OP465"/>
      <c r="OQ465"/>
      <c r="OR465"/>
      <c r="OS465"/>
      <c r="OT465"/>
      <c r="OU465"/>
      <c r="OV465"/>
      <c r="OW465"/>
      <c r="OX465"/>
      <c r="OY465"/>
      <c r="OZ465"/>
      <c r="PA465"/>
      <c r="PB465"/>
      <c r="PC465"/>
      <c r="PD465"/>
      <c r="PE465"/>
      <c r="PF465"/>
      <c r="PG465"/>
      <c r="PH465"/>
      <c r="PI465"/>
      <c r="PJ465"/>
      <c r="PK465"/>
      <c r="PL465"/>
      <c r="PM465"/>
      <c r="PN465"/>
      <c r="PO465"/>
      <c r="PP465"/>
      <c r="PQ465"/>
      <c r="PR465"/>
      <c r="PS465"/>
      <c r="PT465"/>
      <c r="PU465"/>
      <c r="PV465"/>
      <c r="PW465"/>
      <c r="PX465"/>
      <c r="PY465"/>
      <c r="PZ465"/>
      <c r="QA465"/>
      <c r="QB465"/>
      <c r="QC465"/>
      <c r="QD465"/>
      <c r="QE465"/>
      <c r="QF465"/>
      <c r="QG465"/>
      <c r="QH465"/>
      <c r="QI465"/>
      <c r="QJ465"/>
      <c r="QK465"/>
      <c r="QL465"/>
      <c r="QM465"/>
      <c r="QN465"/>
      <c r="QO465"/>
      <c r="QP465"/>
      <c r="QQ465"/>
      <c r="QR465"/>
      <c r="QS465"/>
      <c r="QT465"/>
      <c r="QU465"/>
      <c r="QV465"/>
      <c r="QW465"/>
      <c r="QX465"/>
      <c r="QY465"/>
      <c r="QZ465"/>
      <c r="RA465"/>
      <c r="RB465"/>
      <c r="RC465"/>
      <c r="RD465"/>
      <c r="RE465"/>
      <c r="RF465"/>
      <c r="RG465"/>
      <c r="RH465"/>
      <c r="RI465"/>
      <c r="RJ465"/>
      <c r="RK465"/>
      <c r="RL465"/>
      <c r="RM465"/>
      <c r="RN465"/>
      <c r="RO465"/>
      <c r="RP465"/>
      <c r="RQ465"/>
    </row>
    <row r="466" spans="1:485" s="40" customFormat="1" x14ac:dyDescent="0.2">
      <c r="A466" s="46" t="s">
        <v>735</v>
      </c>
      <c r="B466" s="47" t="s">
        <v>736</v>
      </c>
      <c r="C466" s="47" t="s">
        <v>26</v>
      </c>
      <c r="D466" s="47" t="s">
        <v>739</v>
      </c>
      <c r="E466" s="26">
        <v>5411694</v>
      </c>
      <c r="F466" s="156">
        <v>6055566</v>
      </c>
      <c r="G466" s="2">
        <f t="shared" si="15"/>
        <v>643872</v>
      </c>
      <c r="H466" s="44">
        <f t="shared" si="14"/>
        <v>0.11899999999999999</v>
      </c>
      <c r="I466" s="61" t="s">
        <v>870</v>
      </c>
      <c r="J466" s="65" t="s">
        <v>870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</row>
    <row r="467" spans="1:485" s="40" customFormat="1" x14ac:dyDescent="0.2">
      <c r="A467" s="46" t="s">
        <v>735</v>
      </c>
      <c r="B467" s="47" t="s">
        <v>736</v>
      </c>
      <c r="C467" s="47" t="s">
        <v>57</v>
      </c>
      <c r="D467" s="47" t="s">
        <v>740</v>
      </c>
      <c r="E467" s="26">
        <v>2578456</v>
      </c>
      <c r="F467" s="156">
        <v>3056732</v>
      </c>
      <c r="G467" s="2">
        <f t="shared" si="15"/>
        <v>478276</v>
      </c>
      <c r="H467" s="44">
        <f t="shared" si="14"/>
        <v>0.1855</v>
      </c>
      <c r="I467" s="61" t="s">
        <v>870</v>
      </c>
      <c r="J467" s="65" t="s">
        <v>870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</row>
    <row r="468" spans="1:485" s="40" customFormat="1" x14ac:dyDescent="0.2">
      <c r="A468" s="46" t="s">
        <v>735</v>
      </c>
      <c r="B468" s="47" t="s">
        <v>736</v>
      </c>
      <c r="C468" s="47" t="s">
        <v>79</v>
      </c>
      <c r="D468" s="47" t="s">
        <v>741</v>
      </c>
      <c r="E468" s="26">
        <v>959752</v>
      </c>
      <c r="F468" s="156">
        <v>1025081</v>
      </c>
      <c r="G468" s="2">
        <f t="shared" si="15"/>
        <v>65329</v>
      </c>
      <c r="H468" s="44">
        <f t="shared" si="14"/>
        <v>6.8099999999999994E-2</v>
      </c>
      <c r="I468" s="61" t="s">
        <v>870</v>
      </c>
      <c r="J468" s="65" t="s">
        <v>870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</row>
    <row r="469" spans="1:485" s="40" customFormat="1" x14ac:dyDescent="0.2">
      <c r="A469" s="46" t="s">
        <v>735</v>
      </c>
      <c r="B469" s="47" t="s">
        <v>736</v>
      </c>
      <c r="C469" s="47" t="s">
        <v>16</v>
      </c>
      <c r="D469" s="47" t="s">
        <v>742</v>
      </c>
      <c r="E469" s="26">
        <v>1238795</v>
      </c>
      <c r="F469" s="156">
        <v>1532770</v>
      </c>
      <c r="G469" s="2">
        <f t="shared" si="15"/>
        <v>293975</v>
      </c>
      <c r="H469" s="44">
        <f t="shared" si="14"/>
        <v>0.23730000000000001</v>
      </c>
      <c r="I469" s="61" t="s">
        <v>870</v>
      </c>
      <c r="J469" s="65" t="s">
        <v>870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</row>
    <row r="470" spans="1:485" s="40" customFormat="1" x14ac:dyDescent="0.2">
      <c r="A470" s="46" t="s">
        <v>735</v>
      </c>
      <c r="B470" s="47" t="s">
        <v>736</v>
      </c>
      <c r="C470" s="47" t="s">
        <v>59</v>
      </c>
      <c r="D470" s="47" t="s">
        <v>743</v>
      </c>
      <c r="E470" s="26">
        <v>1050643</v>
      </c>
      <c r="F470" s="156">
        <v>1228640</v>
      </c>
      <c r="G470" s="2">
        <f t="shared" si="15"/>
        <v>177997</v>
      </c>
      <c r="H470" s="44">
        <f t="shared" si="14"/>
        <v>0.1694</v>
      </c>
      <c r="I470" s="61" t="s">
        <v>870</v>
      </c>
      <c r="J470" s="65" t="s">
        <v>870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</row>
    <row r="471" spans="1:485" s="40" customFormat="1" x14ac:dyDescent="0.2">
      <c r="A471" s="46" t="s">
        <v>735</v>
      </c>
      <c r="B471" s="47" t="s">
        <v>736</v>
      </c>
      <c r="C471" s="47" t="s">
        <v>37</v>
      </c>
      <c r="D471" s="47" t="s">
        <v>744</v>
      </c>
      <c r="E471" s="26">
        <v>968231</v>
      </c>
      <c r="F471" s="156">
        <v>1348466</v>
      </c>
      <c r="G471" s="2">
        <f t="shared" si="15"/>
        <v>380235</v>
      </c>
      <c r="H471" s="44">
        <f t="shared" si="14"/>
        <v>0.39269999999999999</v>
      </c>
      <c r="I471" s="61" t="s">
        <v>870</v>
      </c>
      <c r="J471" s="65" t="s">
        <v>870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  <c r="JN471"/>
      <c r="JO471"/>
      <c r="JP471"/>
      <c r="JQ471"/>
      <c r="JR471"/>
      <c r="JS471"/>
      <c r="JT471"/>
      <c r="JU471"/>
      <c r="JV471"/>
      <c r="JW471"/>
      <c r="JX471"/>
      <c r="JY471"/>
      <c r="JZ471"/>
      <c r="KA471"/>
      <c r="KB471"/>
      <c r="KC471"/>
      <c r="KD471"/>
      <c r="KE471"/>
      <c r="KF471"/>
      <c r="KG471"/>
      <c r="KH471"/>
      <c r="KI471"/>
      <c r="KJ471"/>
      <c r="KK471"/>
      <c r="KL471"/>
      <c r="KM471"/>
      <c r="KN471"/>
      <c r="KO471"/>
      <c r="KP471"/>
      <c r="KQ471"/>
      <c r="KR471"/>
      <c r="KS471"/>
      <c r="KT471"/>
      <c r="KU471"/>
      <c r="KV471"/>
      <c r="KW471"/>
      <c r="KX471"/>
      <c r="KY471"/>
      <c r="KZ471"/>
      <c r="LA471"/>
      <c r="LB471"/>
      <c r="LC471"/>
      <c r="LD471"/>
      <c r="LE471"/>
      <c r="LF471"/>
      <c r="LG471"/>
      <c r="LH471"/>
      <c r="LI471"/>
      <c r="LJ471"/>
      <c r="LK471"/>
      <c r="LL471"/>
      <c r="LM471"/>
      <c r="LN471"/>
      <c r="LO471"/>
      <c r="LP471"/>
      <c r="LQ471"/>
      <c r="LR471"/>
      <c r="LS471"/>
      <c r="LT471"/>
      <c r="LU471"/>
      <c r="LV471"/>
      <c r="LW471"/>
      <c r="LX471"/>
      <c r="LY471"/>
      <c r="LZ471"/>
      <c r="MA471"/>
      <c r="MB471"/>
      <c r="MC471"/>
      <c r="MD471"/>
      <c r="ME471"/>
      <c r="MF471"/>
      <c r="MG471"/>
      <c r="MH471"/>
      <c r="MI471"/>
      <c r="MJ471"/>
      <c r="MK471"/>
      <c r="ML471"/>
      <c r="MM471"/>
      <c r="MN471"/>
      <c r="MO471"/>
      <c r="MP471"/>
      <c r="MQ471"/>
      <c r="MR471"/>
      <c r="MS471"/>
      <c r="MT471"/>
      <c r="MU471"/>
      <c r="MV471"/>
      <c r="MW471"/>
      <c r="MX471"/>
      <c r="MY471"/>
      <c r="MZ471"/>
      <c r="NA471"/>
      <c r="NB471"/>
      <c r="NC471"/>
      <c r="ND471"/>
      <c r="NE471"/>
      <c r="NF471"/>
      <c r="NG471"/>
      <c r="NH471"/>
      <c r="NI471"/>
      <c r="NJ471"/>
      <c r="NK471"/>
      <c r="NL471"/>
      <c r="NM471"/>
      <c r="NN471"/>
      <c r="NO471"/>
      <c r="NP471"/>
      <c r="NQ471"/>
      <c r="NR471"/>
      <c r="NS471"/>
      <c r="NT471"/>
      <c r="NU471"/>
      <c r="NV471"/>
      <c r="NW471"/>
      <c r="NX471"/>
      <c r="NY471"/>
      <c r="NZ471"/>
      <c r="OA471"/>
      <c r="OB471"/>
      <c r="OC471"/>
      <c r="OD471"/>
      <c r="OE471"/>
      <c r="OF471"/>
      <c r="OG471"/>
      <c r="OH471"/>
      <c r="OI471"/>
      <c r="OJ471"/>
      <c r="OK471"/>
      <c r="OL471"/>
      <c r="OM471"/>
      <c r="ON471"/>
      <c r="OO471"/>
      <c r="OP471"/>
      <c r="OQ471"/>
      <c r="OR471"/>
      <c r="OS471"/>
      <c r="OT471"/>
      <c r="OU471"/>
      <c r="OV471"/>
      <c r="OW471"/>
      <c r="OX471"/>
      <c r="OY471"/>
      <c r="OZ471"/>
      <c r="PA471"/>
      <c r="PB471"/>
      <c r="PC471"/>
      <c r="PD471"/>
      <c r="PE471"/>
      <c r="PF471"/>
      <c r="PG471"/>
      <c r="PH471"/>
      <c r="PI471"/>
      <c r="PJ471"/>
      <c r="PK471"/>
      <c r="PL471"/>
      <c r="PM471"/>
      <c r="PN471"/>
      <c r="PO471"/>
      <c r="PP471"/>
      <c r="PQ471"/>
      <c r="PR471"/>
      <c r="PS471"/>
      <c r="PT471"/>
      <c r="PU471"/>
      <c r="PV471"/>
      <c r="PW471"/>
      <c r="PX471"/>
      <c r="PY471"/>
      <c r="PZ471"/>
      <c r="QA471"/>
      <c r="QB471"/>
      <c r="QC471"/>
      <c r="QD471"/>
      <c r="QE471"/>
      <c r="QF471"/>
      <c r="QG471"/>
      <c r="QH471"/>
      <c r="QI471"/>
      <c r="QJ471"/>
      <c r="QK471"/>
      <c r="QL471"/>
      <c r="QM471"/>
      <c r="QN471"/>
      <c r="QO471"/>
      <c r="QP471"/>
      <c r="QQ471"/>
      <c r="QR471"/>
      <c r="QS471"/>
      <c r="QT471"/>
      <c r="QU471"/>
      <c r="QV471"/>
      <c r="QW471"/>
      <c r="QX471"/>
      <c r="QY471"/>
      <c r="QZ471"/>
      <c r="RA471"/>
      <c r="RB471"/>
      <c r="RC471"/>
      <c r="RD471"/>
      <c r="RE471"/>
      <c r="RF471"/>
      <c r="RG471"/>
      <c r="RH471"/>
      <c r="RI471"/>
      <c r="RJ471"/>
      <c r="RK471"/>
      <c r="RL471"/>
      <c r="RM471"/>
      <c r="RN471"/>
      <c r="RO471"/>
      <c r="RP471"/>
      <c r="RQ471"/>
    </row>
    <row r="472" spans="1:485" s="40" customFormat="1" x14ac:dyDescent="0.2">
      <c r="A472" s="46" t="s">
        <v>735</v>
      </c>
      <c r="B472" s="47" t="s">
        <v>736</v>
      </c>
      <c r="C472" s="47" t="s">
        <v>185</v>
      </c>
      <c r="D472" s="47" t="s">
        <v>745</v>
      </c>
      <c r="E472" s="26">
        <v>771909</v>
      </c>
      <c r="F472" s="156">
        <v>785417</v>
      </c>
      <c r="G472" s="2">
        <f t="shared" si="15"/>
        <v>13508</v>
      </c>
      <c r="H472" s="44">
        <f t="shared" si="14"/>
        <v>1.7500000000000002E-2</v>
      </c>
      <c r="I472" s="61" t="s">
        <v>870</v>
      </c>
      <c r="J472" s="65" t="s">
        <v>870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</row>
    <row r="473" spans="1:485" s="40" customFormat="1" x14ac:dyDescent="0.2">
      <c r="A473" s="46" t="s">
        <v>735</v>
      </c>
      <c r="B473" s="47" t="s">
        <v>736</v>
      </c>
      <c r="C473" s="47" t="s">
        <v>369</v>
      </c>
      <c r="D473" s="47" t="s">
        <v>746</v>
      </c>
      <c r="E473" s="26">
        <v>1116532</v>
      </c>
      <c r="F473" s="156">
        <v>1325599</v>
      </c>
      <c r="G473" s="2">
        <f t="shared" si="15"/>
        <v>209067</v>
      </c>
      <c r="H473" s="44">
        <f t="shared" si="14"/>
        <v>0.18720000000000001</v>
      </c>
      <c r="I473" s="61" t="s">
        <v>870</v>
      </c>
      <c r="J473" s="65" t="s">
        <v>870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</row>
    <row r="474" spans="1:485" s="40" customFormat="1" x14ac:dyDescent="0.2">
      <c r="A474" s="46" t="s">
        <v>735</v>
      </c>
      <c r="B474" s="47" t="s">
        <v>736</v>
      </c>
      <c r="C474" s="47" t="s">
        <v>39</v>
      </c>
      <c r="D474" s="47" t="s">
        <v>747</v>
      </c>
      <c r="E474" s="26">
        <v>240850</v>
      </c>
      <c r="F474" s="156">
        <v>467791</v>
      </c>
      <c r="G474" s="2">
        <f t="shared" si="15"/>
        <v>226941</v>
      </c>
      <c r="H474" s="44">
        <f t="shared" si="14"/>
        <v>0.94230000000000003</v>
      </c>
      <c r="I474" s="61" t="s">
        <v>870</v>
      </c>
      <c r="J474" s="65" t="s">
        <v>870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</row>
    <row r="475" spans="1:485" s="40" customFormat="1" x14ac:dyDescent="0.2">
      <c r="A475" s="46" t="s">
        <v>748</v>
      </c>
      <c r="B475" s="47" t="s">
        <v>749</v>
      </c>
      <c r="C475" s="47" t="s">
        <v>230</v>
      </c>
      <c r="D475" s="47" t="s">
        <v>750</v>
      </c>
      <c r="E475" s="26">
        <v>1383903</v>
      </c>
      <c r="F475" s="156">
        <v>1694465</v>
      </c>
      <c r="G475" s="2">
        <f t="shared" si="15"/>
        <v>310562</v>
      </c>
      <c r="H475" s="44">
        <f t="shared" si="14"/>
        <v>0.22439999999999999</v>
      </c>
      <c r="I475" s="61" t="s">
        <v>870</v>
      </c>
      <c r="J475" s="65" t="s">
        <v>870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</row>
    <row r="476" spans="1:485" s="40" customFormat="1" x14ac:dyDescent="0.2">
      <c r="A476" s="46" t="s">
        <v>748</v>
      </c>
      <c r="B476" s="47" t="s">
        <v>749</v>
      </c>
      <c r="C476" s="47" t="s">
        <v>245</v>
      </c>
      <c r="D476" s="47" t="s">
        <v>751</v>
      </c>
      <c r="E476" s="26">
        <v>593979</v>
      </c>
      <c r="F476" s="156">
        <v>485987</v>
      </c>
      <c r="G476" s="2">
        <f t="shared" si="15"/>
        <v>-107992</v>
      </c>
      <c r="H476" s="44">
        <f t="shared" si="14"/>
        <v>-0.18179999999999999</v>
      </c>
      <c r="I476" s="61" t="s">
        <v>870</v>
      </c>
      <c r="J476" s="65" t="s">
        <v>870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</row>
    <row r="477" spans="1:485" s="40" customFormat="1" x14ac:dyDescent="0.2">
      <c r="A477" s="46" t="s">
        <v>748</v>
      </c>
      <c r="B477" s="47" t="s">
        <v>749</v>
      </c>
      <c r="C477" s="47" t="s">
        <v>752</v>
      </c>
      <c r="D477" s="47" t="s">
        <v>753</v>
      </c>
      <c r="E477" s="26">
        <v>1760334</v>
      </c>
      <c r="F477" s="156">
        <v>2089334</v>
      </c>
      <c r="G477" s="2">
        <f t="shared" si="15"/>
        <v>329000</v>
      </c>
      <c r="H477" s="44">
        <f t="shared" si="14"/>
        <v>0.18690000000000001</v>
      </c>
      <c r="I477" s="61" t="s">
        <v>870</v>
      </c>
      <c r="J477" s="65" t="s">
        <v>870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  <c r="JN477"/>
      <c r="JO477"/>
      <c r="JP477"/>
      <c r="JQ477"/>
      <c r="JR477"/>
      <c r="JS477"/>
      <c r="JT477"/>
      <c r="JU477"/>
      <c r="JV477"/>
      <c r="JW477"/>
      <c r="JX477"/>
      <c r="JY477"/>
      <c r="JZ477"/>
      <c r="KA477"/>
      <c r="KB477"/>
      <c r="KC477"/>
      <c r="KD477"/>
      <c r="KE477"/>
      <c r="KF477"/>
      <c r="KG477"/>
      <c r="KH477"/>
      <c r="KI477"/>
      <c r="KJ477"/>
      <c r="KK477"/>
      <c r="KL477"/>
      <c r="KM477"/>
      <c r="KN477"/>
      <c r="KO477"/>
      <c r="KP477"/>
      <c r="KQ477"/>
      <c r="KR477"/>
      <c r="KS477"/>
      <c r="KT477"/>
      <c r="KU477"/>
      <c r="KV477"/>
      <c r="KW477"/>
      <c r="KX477"/>
      <c r="KY477"/>
      <c r="KZ477"/>
      <c r="LA477"/>
      <c r="LB477"/>
      <c r="LC477"/>
      <c r="LD477"/>
      <c r="LE477"/>
      <c r="LF477"/>
      <c r="LG477"/>
      <c r="LH477"/>
      <c r="LI477"/>
      <c r="LJ477"/>
      <c r="LK477"/>
      <c r="LL477"/>
      <c r="LM477"/>
      <c r="LN477"/>
      <c r="LO477"/>
      <c r="LP477"/>
      <c r="LQ477"/>
      <c r="LR477"/>
      <c r="LS477"/>
      <c r="LT477"/>
      <c r="LU477"/>
      <c r="LV477"/>
      <c r="LW477"/>
      <c r="LX477"/>
      <c r="LY477"/>
      <c r="LZ477"/>
      <c r="MA477"/>
      <c r="MB477"/>
      <c r="MC477"/>
      <c r="MD477"/>
      <c r="ME477"/>
      <c r="MF477"/>
      <c r="MG477"/>
      <c r="MH477"/>
      <c r="MI477"/>
      <c r="MJ477"/>
      <c r="MK477"/>
      <c r="ML477"/>
      <c r="MM477"/>
      <c r="MN477"/>
      <c r="MO477"/>
      <c r="MP477"/>
      <c r="MQ477"/>
      <c r="MR477"/>
      <c r="MS477"/>
      <c r="MT477"/>
      <c r="MU477"/>
      <c r="MV477"/>
      <c r="MW477"/>
      <c r="MX477"/>
      <c r="MY477"/>
      <c r="MZ477"/>
      <c r="NA477"/>
      <c r="NB477"/>
      <c r="NC477"/>
      <c r="ND477"/>
      <c r="NE477"/>
      <c r="NF477"/>
      <c r="NG477"/>
      <c r="NH477"/>
      <c r="NI477"/>
      <c r="NJ477"/>
      <c r="NK477"/>
      <c r="NL477"/>
      <c r="NM477"/>
      <c r="NN477"/>
      <c r="NO477"/>
      <c r="NP477"/>
      <c r="NQ477"/>
      <c r="NR477"/>
      <c r="NS477"/>
      <c r="NT477"/>
      <c r="NU477"/>
      <c r="NV477"/>
      <c r="NW477"/>
      <c r="NX477"/>
      <c r="NY477"/>
      <c r="NZ477"/>
      <c r="OA477"/>
      <c r="OB477"/>
      <c r="OC477"/>
      <c r="OD477"/>
      <c r="OE477"/>
      <c r="OF477"/>
      <c r="OG477"/>
      <c r="OH477"/>
      <c r="OI477"/>
      <c r="OJ477"/>
      <c r="OK477"/>
      <c r="OL477"/>
      <c r="OM477"/>
      <c r="ON477"/>
      <c r="OO477"/>
      <c r="OP477"/>
      <c r="OQ477"/>
      <c r="OR477"/>
      <c r="OS477"/>
      <c r="OT477"/>
      <c r="OU477"/>
      <c r="OV477"/>
      <c r="OW477"/>
      <c r="OX477"/>
      <c r="OY477"/>
      <c r="OZ477"/>
      <c r="PA477"/>
      <c r="PB477"/>
      <c r="PC477"/>
      <c r="PD477"/>
      <c r="PE477"/>
      <c r="PF477"/>
      <c r="PG477"/>
      <c r="PH477"/>
      <c r="PI477"/>
      <c r="PJ477"/>
      <c r="PK477"/>
      <c r="PL477"/>
      <c r="PM477"/>
      <c r="PN477"/>
      <c r="PO477"/>
      <c r="PP477"/>
      <c r="PQ477"/>
      <c r="PR477"/>
      <c r="PS477"/>
      <c r="PT477"/>
      <c r="PU477"/>
      <c r="PV477"/>
      <c r="PW477"/>
      <c r="PX477"/>
      <c r="PY477"/>
      <c r="PZ477"/>
      <c r="QA477"/>
      <c r="QB477"/>
      <c r="QC477"/>
      <c r="QD477"/>
      <c r="QE477"/>
      <c r="QF477"/>
      <c r="QG477"/>
      <c r="QH477"/>
      <c r="QI477"/>
      <c r="QJ477"/>
      <c r="QK477"/>
      <c r="QL477"/>
      <c r="QM477"/>
      <c r="QN477"/>
      <c r="QO477"/>
      <c r="QP477"/>
      <c r="QQ477"/>
      <c r="QR477"/>
      <c r="QS477"/>
      <c r="QT477"/>
      <c r="QU477"/>
      <c r="QV477"/>
      <c r="QW477"/>
      <c r="QX477"/>
      <c r="QY477"/>
      <c r="QZ477"/>
      <c r="RA477"/>
      <c r="RB477"/>
      <c r="RC477"/>
      <c r="RD477"/>
      <c r="RE477"/>
      <c r="RF477"/>
      <c r="RG477"/>
      <c r="RH477"/>
      <c r="RI477"/>
      <c r="RJ477"/>
      <c r="RK477"/>
      <c r="RL477"/>
      <c r="RM477"/>
      <c r="RN477"/>
      <c r="RO477"/>
      <c r="RP477"/>
      <c r="RQ477"/>
    </row>
    <row r="478" spans="1:485" s="40" customFormat="1" x14ac:dyDescent="0.2">
      <c r="A478" s="46" t="s">
        <v>748</v>
      </c>
      <c r="B478" s="47" t="s">
        <v>749</v>
      </c>
      <c r="C478" s="47" t="s">
        <v>394</v>
      </c>
      <c r="D478" s="47" t="s">
        <v>754</v>
      </c>
      <c r="E478" s="26">
        <v>991857</v>
      </c>
      <c r="F478" s="156">
        <v>1088238</v>
      </c>
      <c r="G478" s="2">
        <f t="shared" si="15"/>
        <v>96381</v>
      </c>
      <c r="H478" s="44">
        <f t="shared" si="14"/>
        <v>9.7199999999999995E-2</v>
      </c>
      <c r="I478" s="61" t="s">
        <v>870</v>
      </c>
      <c r="J478" s="65" t="s">
        <v>870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</row>
    <row r="479" spans="1:485" s="40" customFormat="1" x14ac:dyDescent="0.2">
      <c r="A479" s="46" t="s">
        <v>748</v>
      </c>
      <c r="B479" s="47" t="s">
        <v>749</v>
      </c>
      <c r="C479" s="47" t="s">
        <v>755</v>
      </c>
      <c r="D479" s="47" t="s">
        <v>756</v>
      </c>
      <c r="E479" s="26">
        <v>1635993</v>
      </c>
      <c r="F479" s="156">
        <v>1825028</v>
      </c>
      <c r="G479" s="2">
        <f t="shared" si="15"/>
        <v>189035</v>
      </c>
      <c r="H479" s="44">
        <f t="shared" si="14"/>
        <v>0.11550000000000001</v>
      </c>
      <c r="I479" s="61" t="s">
        <v>870</v>
      </c>
      <c r="J479" s="65" t="s">
        <v>870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</row>
    <row r="480" spans="1:485" s="40" customFormat="1" x14ac:dyDescent="0.2">
      <c r="A480" s="46" t="s">
        <v>748</v>
      </c>
      <c r="B480" s="47" t="s">
        <v>749</v>
      </c>
      <c r="C480" s="47" t="s">
        <v>26</v>
      </c>
      <c r="D480" s="47" t="s">
        <v>757</v>
      </c>
      <c r="E480" s="26">
        <v>6935848</v>
      </c>
      <c r="F480" s="156">
        <v>8046248</v>
      </c>
      <c r="G480" s="2">
        <f t="shared" si="15"/>
        <v>1110400</v>
      </c>
      <c r="H480" s="44">
        <f t="shared" si="14"/>
        <v>0.16009999999999999</v>
      </c>
      <c r="I480" s="61" t="s">
        <v>870</v>
      </c>
      <c r="J480" s="65" t="s">
        <v>870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</row>
    <row r="481" spans="1:485" s="40" customFormat="1" x14ac:dyDescent="0.2">
      <c r="A481" s="46" t="s">
        <v>748</v>
      </c>
      <c r="B481" s="47" t="s">
        <v>749</v>
      </c>
      <c r="C481" s="47" t="s">
        <v>57</v>
      </c>
      <c r="D481" s="47" t="s">
        <v>758</v>
      </c>
      <c r="E481" s="26">
        <v>3231765</v>
      </c>
      <c r="F481" s="156">
        <v>3849373</v>
      </c>
      <c r="G481" s="2">
        <f t="shared" si="15"/>
        <v>617608</v>
      </c>
      <c r="H481" s="44">
        <f t="shared" si="14"/>
        <v>0.19109999999999999</v>
      </c>
      <c r="I481" s="61" t="s">
        <v>870</v>
      </c>
      <c r="J481" s="65" t="s">
        <v>870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</row>
    <row r="482" spans="1:485" s="40" customFormat="1" x14ac:dyDescent="0.2">
      <c r="A482" s="46" t="s">
        <v>748</v>
      </c>
      <c r="B482" s="47" t="s">
        <v>749</v>
      </c>
      <c r="C482" s="47" t="s">
        <v>79</v>
      </c>
      <c r="D482" s="47" t="s">
        <v>759</v>
      </c>
      <c r="E482" s="26">
        <v>5535977</v>
      </c>
      <c r="F482" s="156">
        <v>6257531</v>
      </c>
      <c r="G482" s="2">
        <f t="shared" si="15"/>
        <v>721554</v>
      </c>
      <c r="H482" s="44">
        <f t="shared" si="14"/>
        <v>0.1303</v>
      </c>
      <c r="I482" s="61" t="s">
        <v>870</v>
      </c>
      <c r="J482" s="65" t="s">
        <v>870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</row>
    <row r="483" spans="1:485" s="40" customFormat="1" x14ac:dyDescent="0.2">
      <c r="A483" s="46" t="s">
        <v>748</v>
      </c>
      <c r="B483" s="47" t="s">
        <v>749</v>
      </c>
      <c r="C483" s="47" t="s">
        <v>16</v>
      </c>
      <c r="D483" s="47" t="s">
        <v>760</v>
      </c>
      <c r="E483" s="26">
        <v>1865573</v>
      </c>
      <c r="F483" s="156">
        <v>2135374</v>
      </c>
      <c r="G483" s="2">
        <f t="shared" si="15"/>
        <v>269801</v>
      </c>
      <c r="H483" s="44">
        <f t="shared" si="14"/>
        <v>0.14460000000000001</v>
      </c>
      <c r="I483" s="61" t="s">
        <v>870</v>
      </c>
      <c r="J483" s="65" t="s">
        <v>870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</row>
    <row r="484" spans="1:485" s="40" customFormat="1" x14ac:dyDescent="0.2">
      <c r="A484" s="46" t="s">
        <v>748</v>
      </c>
      <c r="B484" s="47" t="s">
        <v>749</v>
      </c>
      <c r="C484" s="47" t="s">
        <v>82</v>
      </c>
      <c r="D484" s="47" t="s">
        <v>761</v>
      </c>
      <c r="E484" s="26">
        <v>3736245</v>
      </c>
      <c r="F484" s="156">
        <v>4194087</v>
      </c>
      <c r="G484" s="2">
        <f t="shared" si="15"/>
        <v>457842</v>
      </c>
      <c r="H484" s="44">
        <f t="shared" si="14"/>
        <v>0.1225</v>
      </c>
      <c r="I484" s="61" t="s">
        <v>870</v>
      </c>
      <c r="J484" s="65" t="s">
        <v>870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</row>
    <row r="485" spans="1:485" s="40" customFormat="1" x14ac:dyDescent="0.2">
      <c r="A485" s="46" t="s">
        <v>748</v>
      </c>
      <c r="B485" s="47" t="s">
        <v>749</v>
      </c>
      <c r="C485" s="47" t="s">
        <v>59</v>
      </c>
      <c r="D485" s="47" t="s">
        <v>762</v>
      </c>
      <c r="E485" s="26">
        <v>1548364</v>
      </c>
      <c r="F485" s="156">
        <v>1945331</v>
      </c>
      <c r="G485" s="2">
        <f t="shared" si="15"/>
        <v>396967</v>
      </c>
      <c r="H485" s="44">
        <f t="shared" si="14"/>
        <v>0.25640000000000002</v>
      </c>
      <c r="I485" s="61" t="s">
        <v>870</v>
      </c>
      <c r="J485" s="65" t="s">
        <v>870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</row>
    <row r="486" spans="1:485" s="40" customFormat="1" x14ac:dyDescent="0.2">
      <c r="A486" s="46" t="s">
        <v>748</v>
      </c>
      <c r="B486" s="47" t="s">
        <v>749</v>
      </c>
      <c r="C486" s="47" t="s">
        <v>37</v>
      </c>
      <c r="D486" s="47" t="s">
        <v>763</v>
      </c>
      <c r="E486" s="26">
        <v>1757469</v>
      </c>
      <c r="F486" s="156">
        <v>2038246</v>
      </c>
      <c r="G486" s="2">
        <f t="shared" si="15"/>
        <v>280777</v>
      </c>
      <c r="H486" s="44">
        <f t="shared" si="14"/>
        <v>0.1598</v>
      </c>
      <c r="I486" s="61" t="s">
        <v>870</v>
      </c>
      <c r="J486" s="65" t="s">
        <v>870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</row>
    <row r="487" spans="1:485" s="40" customFormat="1" x14ac:dyDescent="0.2">
      <c r="A487" s="46" t="s">
        <v>764</v>
      </c>
      <c r="B487" s="47" t="s">
        <v>765</v>
      </c>
      <c r="C487" s="47" t="s">
        <v>766</v>
      </c>
      <c r="D487" s="47" t="s">
        <v>767</v>
      </c>
      <c r="E487" s="26">
        <v>534760</v>
      </c>
      <c r="F487" s="156">
        <v>643982</v>
      </c>
      <c r="G487" s="2">
        <f t="shared" si="15"/>
        <v>109222</v>
      </c>
      <c r="H487" s="44">
        <f t="shared" si="14"/>
        <v>0.20419999999999999</v>
      </c>
      <c r="I487" s="61" t="s">
        <v>870</v>
      </c>
      <c r="J487" s="65" t="s">
        <v>870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</row>
    <row r="488" spans="1:485" s="40" customFormat="1" x14ac:dyDescent="0.2">
      <c r="A488" s="46" t="s">
        <v>764</v>
      </c>
      <c r="B488" s="47" t="s">
        <v>765</v>
      </c>
      <c r="C488" s="47" t="s">
        <v>26</v>
      </c>
      <c r="D488" s="47" t="s">
        <v>768</v>
      </c>
      <c r="E488" s="26">
        <v>7108633</v>
      </c>
      <c r="F488" s="156">
        <v>8620343</v>
      </c>
      <c r="G488" s="2">
        <f t="shared" si="15"/>
        <v>1511710</v>
      </c>
      <c r="H488" s="44">
        <f t="shared" si="14"/>
        <v>0.2127</v>
      </c>
      <c r="I488" s="61" t="s">
        <v>870</v>
      </c>
      <c r="J488" s="65" t="s">
        <v>870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  <c r="JN488"/>
      <c r="JO488"/>
      <c r="JP488"/>
      <c r="JQ488"/>
      <c r="JR488"/>
      <c r="JS488"/>
      <c r="JT488"/>
      <c r="JU488"/>
      <c r="JV488"/>
      <c r="JW488"/>
      <c r="JX488"/>
      <c r="JY488"/>
      <c r="JZ488"/>
      <c r="KA488"/>
      <c r="KB488"/>
      <c r="KC488"/>
      <c r="KD488"/>
      <c r="KE488"/>
      <c r="KF488"/>
      <c r="KG488"/>
      <c r="KH488"/>
      <c r="KI488"/>
      <c r="KJ488"/>
      <c r="KK488"/>
      <c r="KL488"/>
      <c r="KM488"/>
      <c r="KN488"/>
      <c r="KO488"/>
      <c r="KP488"/>
      <c r="KQ488"/>
      <c r="KR488"/>
      <c r="KS488"/>
      <c r="KT488"/>
      <c r="KU488"/>
      <c r="KV488"/>
      <c r="KW488"/>
      <c r="KX488"/>
      <c r="KY488"/>
      <c r="KZ488"/>
      <c r="LA488"/>
      <c r="LB488"/>
      <c r="LC488"/>
      <c r="LD488"/>
      <c r="LE488"/>
      <c r="LF488"/>
      <c r="LG488"/>
      <c r="LH488"/>
      <c r="LI488"/>
      <c r="LJ488"/>
      <c r="LK488"/>
      <c r="LL488"/>
      <c r="LM488"/>
      <c r="LN488"/>
      <c r="LO488"/>
      <c r="LP488"/>
      <c r="LQ488"/>
      <c r="LR488"/>
      <c r="LS488"/>
      <c r="LT488"/>
      <c r="LU488"/>
      <c r="LV488"/>
      <c r="LW488"/>
      <c r="LX488"/>
      <c r="LY488"/>
      <c r="LZ488"/>
      <c r="MA488"/>
      <c r="MB488"/>
      <c r="MC488"/>
      <c r="MD488"/>
      <c r="ME488"/>
      <c r="MF488"/>
      <c r="MG488"/>
      <c r="MH488"/>
      <c r="MI488"/>
      <c r="MJ488"/>
      <c r="MK488"/>
      <c r="ML488"/>
      <c r="MM488"/>
      <c r="MN488"/>
      <c r="MO488"/>
      <c r="MP488"/>
      <c r="MQ488"/>
      <c r="MR488"/>
      <c r="MS488"/>
      <c r="MT488"/>
      <c r="MU488"/>
      <c r="MV488"/>
      <c r="MW488"/>
      <c r="MX488"/>
      <c r="MY488"/>
      <c r="MZ488"/>
      <c r="NA488"/>
      <c r="NB488"/>
      <c r="NC488"/>
      <c r="ND488"/>
      <c r="NE488"/>
      <c r="NF488"/>
      <c r="NG488"/>
      <c r="NH488"/>
      <c r="NI488"/>
      <c r="NJ488"/>
      <c r="NK488"/>
      <c r="NL488"/>
      <c r="NM488"/>
      <c r="NN488"/>
      <c r="NO488"/>
      <c r="NP488"/>
      <c r="NQ488"/>
      <c r="NR488"/>
      <c r="NS488"/>
      <c r="NT488"/>
      <c r="NU488"/>
      <c r="NV488"/>
      <c r="NW488"/>
      <c r="NX488"/>
      <c r="NY488"/>
      <c r="NZ488"/>
      <c r="OA488"/>
      <c r="OB488"/>
      <c r="OC488"/>
      <c r="OD488"/>
      <c r="OE488"/>
      <c r="OF488"/>
      <c r="OG488"/>
      <c r="OH488"/>
      <c r="OI488"/>
      <c r="OJ488"/>
      <c r="OK488"/>
      <c r="OL488"/>
      <c r="OM488"/>
      <c r="ON488"/>
      <c r="OO488"/>
      <c r="OP488"/>
      <c r="OQ488"/>
      <c r="OR488"/>
      <c r="OS488"/>
      <c r="OT488"/>
      <c r="OU488"/>
      <c r="OV488"/>
      <c r="OW488"/>
      <c r="OX488"/>
      <c r="OY488"/>
      <c r="OZ488"/>
      <c r="PA488"/>
      <c r="PB488"/>
      <c r="PC488"/>
      <c r="PD488"/>
      <c r="PE488"/>
      <c r="PF488"/>
      <c r="PG488"/>
      <c r="PH488"/>
      <c r="PI488"/>
      <c r="PJ488"/>
      <c r="PK488"/>
      <c r="PL488"/>
      <c r="PM488"/>
      <c r="PN488"/>
      <c r="PO488"/>
      <c r="PP488"/>
      <c r="PQ488"/>
      <c r="PR488"/>
      <c r="PS488"/>
      <c r="PT488"/>
      <c r="PU488"/>
      <c r="PV488"/>
      <c r="PW488"/>
      <c r="PX488"/>
      <c r="PY488"/>
      <c r="PZ488"/>
      <c r="QA488"/>
      <c r="QB488"/>
      <c r="QC488"/>
      <c r="QD488"/>
      <c r="QE488"/>
      <c r="QF488"/>
      <c r="QG488"/>
      <c r="QH488"/>
      <c r="QI488"/>
      <c r="QJ488"/>
      <c r="QK488"/>
      <c r="QL488"/>
      <c r="QM488"/>
      <c r="QN488"/>
      <c r="QO488"/>
      <c r="QP488"/>
      <c r="QQ488"/>
      <c r="QR488"/>
      <c r="QS488"/>
      <c r="QT488"/>
      <c r="QU488"/>
      <c r="QV488"/>
      <c r="QW488"/>
      <c r="QX488"/>
      <c r="QY488"/>
      <c r="QZ488"/>
      <c r="RA488"/>
      <c r="RB488"/>
      <c r="RC488"/>
      <c r="RD488"/>
      <c r="RE488"/>
      <c r="RF488"/>
      <c r="RG488"/>
      <c r="RH488"/>
      <c r="RI488"/>
      <c r="RJ488"/>
      <c r="RK488"/>
      <c r="RL488"/>
      <c r="RM488"/>
      <c r="RN488"/>
      <c r="RO488"/>
      <c r="RP488"/>
      <c r="RQ488"/>
    </row>
    <row r="489" spans="1:485" s="40" customFormat="1" x14ac:dyDescent="0.2">
      <c r="A489" s="46" t="s">
        <v>764</v>
      </c>
      <c r="B489" s="47" t="s">
        <v>765</v>
      </c>
      <c r="C489" s="47" t="s">
        <v>57</v>
      </c>
      <c r="D489" s="47" t="s">
        <v>769</v>
      </c>
      <c r="E489" s="26">
        <v>2524452</v>
      </c>
      <c r="F489" s="156">
        <v>2790383</v>
      </c>
      <c r="G489" s="2">
        <f t="shared" si="15"/>
        <v>265931</v>
      </c>
      <c r="H489" s="44">
        <f t="shared" si="14"/>
        <v>0.1053</v>
      </c>
      <c r="I489" s="61" t="s">
        <v>870</v>
      </c>
      <c r="J489" s="65" t="s">
        <v>870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  <c r="JN489"/>
      <c r="JO489"/>
      <c r="JP489"/>
      <c r="JQ489"/>
      <c r="JR489"/>
      <c r="JS489"/>
      <c r="JT489"/>
      <c r="JU489"/>
      <c r="JV489"/>
      <c r="JW489"/>
      <c r="JX489"/>
      <c r="JY489"/>
      <c r="JZ489"/>
      <c r="KA489"/>
      <c r="KB489"/>
      <c r="KC489"/>
      <c r="KD489"/>
      <c r="KE489"/>
      <c r="KF489"/>
      <c r="KG489"/>
      <c r="KH489"/>
      <c r="KI489"/>
      <c r="KJ489"/>
      <c r="KK489"/>
      <c r="KL489"/>
      <c r="KM489"/>
      <c r="KN489"/>
      <c r="KO489"/>
      <c r="KP489"/>
      <c r="KQ489"/>
      <c r="KR489"/>
      <c r="KS489"/>
      <c r="KT489"/>
      <c r="KU489"/>
      <c r="KV489"/>
      <c r="KW489"/>
      <c r="KX489"/>
      <c r="KY489"/>
      <c r="KZ489"/>
      <c r="LA489"/>
      <c r="LB489"/>
      <c r="LC489"/>
      <c r="LD489"/>
      <c r="LE489"/>
      <c r="LF489"/>
      <c r="LG489"/>
      <c r="LH489"/>
      <c r="LI489"/>
      <c r="LJ489"/>
      <c r="LK489"/>
      <c r="LL489"/>
      <c r="LM489"/>
      <c r="LN489"/>
      <c r="LO489"/>
      <c r="LP489"/>
      <c r="LQ489"/>
      <c r="LR489"/>
      <c r="LS489"/>
      <c r="LT489"/>
      <c r="LU489"/>
      <c r="LV489"/>
      <c r="LW489"/>
      <c r="LX489"/>
      <c r="LY489"/>
      <c r="LZ489"/>
      <c r="MA489"/>
      <c r="MB489"/>
      <c r="MC489"/>
      <c r="MD489"/>
      <c r="ME489"/>
      <c r="MF489"/>
      <c r="MG489"/>
      <c r="MH489"/>
      <c r="MI489"/>
      <c r="MJ489"/>
      <c r="MK489"/>
      <c r="ML489"/>
      <c r="MM489"/>
      <c r="MN489"/>
      <c r="MO489"/>
      <c r="MP489"/>
      <c r="MQ489"/>
      <c r="MR489"/>
      <c r="MS489"/>
      <c r="MT489"/>
      <c r="MU489"/>
      <c r="MV489"/>
      <c r="MW489"/>
      <c r="MX489"/>
      <c r="MY489"/>
      <c r="MZ489"/>
      <c r="NA489"/>
      <c r="NB489"/>
      <c r="NC489"/>
      <c r="ND489"/>
      <c r="NE489"/>
      <c r="NF489"/>
      <c r="NG489"/>
      <c r="NH489"/>
      <c r="NI489"/>
      <c r="NJ489"/>
      <c r="NK489"/>
      <c r="NL489"/>
      <c r="NM489"/>
      <c r="NN489"/>
      <c r="NO489"/>
      <c r="NP489"/>
      <c r="NQ489"/>
      <c r="NR489"/>
      <c r="NS489"/>
      <c r="NT489"/>
      <c r="NU489"/>
      <c r="NV489"/>
      <c r="NW489"/>
      <c r="NX489"/>
      <c r="NY489"/>
      <c r="NZ489"/>
      <c r="OA489"/>
      <c r="OB489"/>
      <c r="OC489"/>
      <c r="OD489"/>
      <c r="OE489"/>
      <c r="OF489"/>
      <c r="OG489"/>
      <c r="OH489"/>
      <c r="OI489"/>
      <c r="OJ489"/>
      <c r="OK489"/>
      <c r="OL489"/>
      <c r="OM489"/>
      <c r="ON489"/>
      <c r="OO489"/>
      <c r="OP489"/>
      <c r="OQ489"/>
      <c r="OR489"/>
      <c r="OS489"/>
      <c r="OT489"/>
      <c r="OU489"/>
      <c r="OV489"/>
      <c r="OW489"/>
      <c r="OX489"/>
      <c r="OY489"/>
      <c r="OZ489"/>
      <c r="PA489"/>
      <c r="PB489"/>
      <c r="PC489"/>
      <c r="PD489"/>
      <c r="PE489"/>
      <c r="PF489"/>
      <c r="PG489"/>
      <c r="PH489"/>
      <c r="PI489"/>
      <c r="PJ489"/>
      <c r="PK489"/>
      <c r="PL489"/>
      <c r="PM489"/>
      <c r="PN489"/>
      <c r="PO489"/>
      <c r="PP489"/>
      <c r="PQ489"/>
      <c r="PR489"/>
      <c r="PS489"/>
      <c r="PT489"/>
      <c r="PU489"/>
      <c r="PV489"/>
      <c r="PW489"/>
      <c r="PX489"/>
      <c r="PY489"/>
      <c r="PZ489"/>
      <c r="QA489"/>
      <c r="QB489"/>
      <c r="QC489"/>
      <c r="QD489"/>
      <c r="QE489"/>
      <c r="QF489"/>
      <c r="QG489"/>
      <c r="QH489"/>
      <c r="QI489"/>
      <c r="QJ489"/>
      <c r="QK489"/>
      <c r="QL489"/>
      <c r="QM489"/>
      <c r="QN489"/>
      <c r="QO489"/>
      <c r="QP489"/>
      <c r="QQ489"/>
      <c r="QR489"/>
      <c r="QS489"/>
      <c r="QT489"/>
      <c r="QU489"/>
      <c r="QV489"/>
      <c r="QW489"/>
      <c r="QX489"/>
      <c r="QY489"/>
      <c r="QZ489"/>
      <c r="RA489"/>
      <c r="RB489"/>
      <c r="RC489"/>
      <c r="RD489"/>
      <c r="RE489"/>
      <c r="RF489"/>
      <c r="RG489"/>
      <c r="RH489"/>
      <c r="RI489"/>
      <c r="RJ489"/>
      <c r="RK489"/>
      <c r="RL489"/>
      <c r="RM489"/>
      <c r="RN489"/>
      <c r="RO489"/>
      <c r="RP489"/>
      <c r="RQ489"/>
    </row>
    <row r="490" spans="1:485" s="40" customFormat="1" x14ac:dyDescent="0.2">
      <c r="A490" s="46" t="s">
        <v>764</v>
      </c>
      <c r="B490" s="47" t="s">
        <v>765</v>
      </c>
      <c r="C490" s="47" t="s">
        <v>79</v>
      </c>
      <c r="D490" s="47" t="s">
        <v>770</v>
      </c>
      <c r="E490" s="26">
        <v>3703595</v>
      </c>
      <c r="F490" s="156">
        <v>4294160</v>
      </c>
      <c r="G490" s="2">
        <f t="shared" si="15"/>
        <v>590565</v>
      </c>
      <c r="H490" s="44">
        <f t="shared" si="14"/>
        <v>0.1595</v>
      </c>
      <c r="I490" s="61" t="s">
        <v>870</v>
      </c>
      <c r="J490" s="65" t="s">
        <v>870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  <c r="JN490"/>
      <c r="JO490"/>
      <c r="JP490"/>
      <c r="JQ490"/>
      <c r="JR490"/>
      <c r="JS490"/>
      <c r="JT490"/>
      <c r="JU490"/>
      <c r="JV490"/>
      <c r="JW490"/>
      <c r="JX490"/>
      <c r="JY490"/>
      <c r="JZ490"/>
      <c r="KA490"/>
      <c r="KB490"/>
      <c r="KC490"/>
      <c r="KD490"/>
      <c r="KE490"/>
      <c r="KF490"/>
      <c r="KG490"/>
      <c r="KH490"/>
      <c r="KI490"/>
      <c r="KJ490"/>
      <c r="KK490"/>
      <c r="KL490"/>
      <c r="KM490"/>
      <c r="KN490"/>
      <c r="KO490"/>
      <c r="KP490"/>
      <c r="KQ490"/>
      <c r="KR490"/>
      <c r="KS490"/>
      <c r="KT490"/>
      <c r="KU490"/>
      <c r="KV490"/>
      <c r="KW490"/>
      <c r="KX490"/>
      <c r="KY490"/>
      <c r="KZ490"/>
      <c r="LA490"/>
      <c r="LB490"/>
      <c r="LC490"/>
      <c r="LD490"/>
      <c r="LE490"/>
      <c r="LF490"/>
      <c r="LG490"/>
      <c r="LH490"/>
      <c r="LI490"/>
      <c r="LJ490"/>
      <c r="LK490"/>
      <c r="LL490"/>
      <c r="LM490"/>
      <c r="LN490"/>
      <c r="LO490"/>
      <c r="LP490"/>
      <c r="LQ490"/>
      <c r="LR490"/>
      <c r="LS490"/>
      <c r="LT490"/>
      <c r="LU490"/>
      <c r="LV490"/>
      <c r="LW490"/>
      <c r="LX490"/>
      <c r="LY490"/>
      <c r="LZ490"/>
      <c r="MA490"/>
      <c r="MB490"/>
      <c r="MC490"/>
      <c r="MD490"/>
      <c r="ME490"/>
      <c r="MF490"/>
      <c r="MG490"/>
      <c r="MH490"/>
      <c r="MI490"/>
      <c r="MJ490"/>
      <c r="MK490"/>
      <c r="ML490"/>
      <c r="MM490"/>
      <c r="MN490"/>
      <c r="MO490"/>
      <c r="MP490"/>
      <c r="MQ490"/>
      <c r="MR490"/>
      <c r="MS490"/>
      <c r="MT490"/>
      <c r="MU490"/>
      <c r="MV490"/>
      <c r="MW490"/>
      <c r="MX490"/>
      <c r="MY490"/>
      <c r="MZ490"/>
      <c r="NA490"/>
      <c r="NB490"/>
      <c r="NC490"/>
      <c r="ND490"/>
      <c r="NE490"/>
      <c r="NF490"/>
      <c r="NG490"/>
      <c r="NH490"/>
      <c r="NI490"/>
      <c r="NJ490"/>
      <c r="NK490"/>
      <c r="NL490"/>
      <c r="NM490"/>
      <c r="NN490"/>
      <c r="NO490"/>
      <c r="NP490"/>
      <c r="NQ490"/>
      <c r="NR490"/>
      <c r="NS490"/>
      <c r="NT490"/>
      <c r="NU490"/>
      <c r="NV490"/>
      <c r="NW490"/>
      <c r="NX490"/>
      <c r="NY490"/>
      <c r="NZ490"/>
      <c r="OA490"/>
      <c r="OB490"/>
      <c r="OC490"/>
      <c r="OD490"/>
      <c r="OE490"/>
      <c r="OF490"/>
      <c r="OG490"/>
      <c r="OH490"/>
      <c r="OI490"/>
      <c r="OJ490"/>
      <c r="OK490"/>
      <c r="OL490"/>
      <c r="OM490"/>
      <c r="ON490"/>
      <c r="OO490"/>
      <c r="OP490"/>
      <c r="OQ490"/>
      <c r="OR490"/>
      <c r="OS490"/>
      <c r="OT490"/>
      <c r="OU490"/>
      <c r="OV490"/>
      <c r="OW490"/>
      <c r="OX490"/>
      <c r="OY490"/>
      <c r="OZ490"/>
      <c r="PA490"/>
      <c r="PB490"/>
      <c r="PC490"/>
      <c r="PD490"/>
      <c r="PE490"/>
      <c r="PF490"/>
      <c r="PG490"/>
      <c r="PH490"/>
      <c r="PI490"/>
      <c r="PJ490"/>
      <c r="PK490"/>
      <c r="PL490"/>
      <c r="PM490"/>
      <c r="PN490"/>
      <c r="PO490"/>
      <c r="PP490"/>
      <c r="PQ490"/>
      <c r="PR490"/>
      <c r="PS490"/>
      <c r="PT490"/>
      <c r="PU490"/>
      <c r="PV490"/>
      <c r="PW490"/>
      <c r="PX490"/>
      <c r="PY490"/>
      <c r="PZ490"/>
      <c r="QA490"/>
      <c r="QB490"/>
      <c r="QC490"/>
      <c r="QD490"/>
      <c r="QE490"/>
      <c r="QF490"/>
      <c r="QG490"/>
      <c r="QH490"/>
      <c r="QI490"/>
      <c r="QJ490"/>
      <c r="QK490"/>
      <c r="QL490"/>
      <c r="QM490"/>
      <c r="QN490"/>
      <c r="QO490"/>
      <c r="QP490"/>
      <c r="QQ490"/>
      <c r="QR490"/>
      <c r="QS490"/>
      <c r="QT490"/>
      <c r="QU490"/>
      <c r="QV490"/>
      <c r="QW490"/>
      <c r="QX490"/>
      <c r="QY490"/>
      <c r="QZ490"/>
      <c r="RA490"/>
      <c r="RB490"/>
      <c r="RC490"/>
      <c r="RD490"/>
      <c r="RE490"/>
      <c r="RF490"/>
      <c r="RG490"/>
      <c r="RH490"/>
      <c r="RI490"/>
      <c r="RJ490"/>
      <c r="RK490"/>
      <c r="RL490"/>
      <c r="RM490"/>
      <c r="RN490"/>
      <c r="RO490"/>
      <c r="RP490"/>
      <c r="RQ490"/>
    </row>
    <row r="491" spans="1:485" s="40" customFormat="1" x14ac:dyDescent="0.2">
      <c r="A491" s="46" t="s">
        <v>764</v>
      </c>
      <c r="B491" s="47" t="s">
        <v>765</v>
      </c>
      <c r="C491" s="47" t="s">
        <v>39</v>
      </c>
      <c r="D491" s="47" t="s">
        <v>771</v>
      </c>
      <c r="E491" s="26">
        <v>470464</v>
      </c>
      <c r="F491" s="156">
        <v>486034</v>
      </c>
      <c r="G491" s="2">
        <f t="shared" si="15"/>
        <v>15570</v>
      </c>
      <c r="H491" s="44">
        <f t="shared" si="14"/>
        <v>3.3099999999999997E-2</v>
      </c>
      <c r="I491" s="61">
        <v>1</v>
      </c>
      <c r="J491" s="65" t="s">
        <v>870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  <c r="JN491"/>
      <c r="JO491"/>
      <c r="JP491"/>
      <c r="JQ491"/>
      <c r="JR491"/>
      <c r="JS491"/>
      <c r="JT491"/>
      <c r="JU491"/>
      <c r="JV491"/>
      <c r="JW491"/>
      <c r="JX491"/>
      <c r="JY491"/>
      <c r="JZ491"/>
      <c r="KA491"/>
      <c r="KB491"/>
      <c r="KC491"/>
      <c r="KD491"/>
      <c r="KE491"/>
      <c r="KF491"/>
      <c r="KG491"/>
      <c r="KH491"/>
      <c r="KI491"/>
      <c r="KJ491"/>
      <c r="KK491"/>
      <c r="KL491"/>
      <c r="KM491"/>
      <c r="KN491"/>
      <c r="KO491"/>
      <c r="KP491"/>
      <c r="KQ491"/>
      <c r="KR491"/>
      <c r="KS491"/>
      <c r="KT491"/>
      <c r="KU491"/>
      <c r="KV491"/>
      <c r="KW491"/>
      <c r="KX491"/>
      <c r="KY491"/>
      <c r="KZ491"/>
      <c r="LA491"/>
      <c r="LB491"/>
      <c r="LC491"/>
      <c r="LD491"/>
      <c r="LE491"/>
      <c r="LF491"/>
      <c r="LG491"/>
      <c r="LH491"/>
      <c r="LI491"/>
      <c r="LJ491"/>
      <c r="LK491"/>
      <c r="LL491"/>
      <c r="LM491"/>
      <c r="LN491"/>
      <c r="LO491"/>
      <c r="LP491"/>
      <c r="LQ491"/>
      <c r="LR491"/>
      <c r="LS491"/>
      <c r="LT491"/>
      <c r="LU491"/>
      <c r="LV491"/>
      <c r="LW491"/>
      <c r="LX491"/>
      <c r="LY491"/>
      <c r="LZ491"/>
      <c r="MA491"/>
      <c r="MB491"/>
      <c r="MC491"/>
      <c r="MD491"/>
      <c r="ME491"/>
      <c r="MF491"/>
      <c r="MG491"/>
      <c r="MH491"/>
      <c r="MI491"/>
      <c r="MJ491"/>
      <c r="MK491"/>
      <c r="ML491"/>
      <c r="MM491"/>
      <c r="MN491"/>
      <c r="MO491"/>
      <c r="MP491"/>
      <c r="MQ491"/>
      <c r="MR491"/>
      <c r="MS491"/>
      <c r="MT491"/>
      <c r="MU491"/>
      <c r="MV491"/>
      <c r="MW491"/>
      <c r="MX491"/>
      <c r="MY491"/>
      <c r="MZ491"/>
      <c r="NA491"/>
      <c r="NB491"/>
      <c r="NC491"/>
      <c r="ND491"/>
      <c r="NE491"/>
      <c r="NF491"/>
      <c r="NG491"/>
      <c r="NH491"/>
      <c r="NI491"/>
      <c r="NJ491"/>
      <c r="NK491"/>
      <c r="NL491"/>
      <c r="NM491"/>
      <c r="NN491"/>
      <c r="NO491"/>
      <c r="NP491"/>
      <c r="NQ491"/>
      <c r="NR491"/>
      <c r="NS491"/>
      <c r="NT491"/>
      <c r="NU491"/>
      <c r="NV491"/>
      <c r="NW491"/>
      <c r="NX491"/>
      <c r="NY491"/>
      <c r="NZ491"/>
      <c r="OA491"/>
      <c r="OB491"/>
      <c r="OC491"/>
      <c r="OD491"/>
      <c r="OE491"/>
      <c r="OF491"/>
      <c r="OG491"/>
      <c r="OH491"/>
      <c r="OI491"/>
      <c r="OJ491"/>
      <c r="OK491"/>
      <c r="OL491"/>
      <c r="OM491"/>
      <c r="ON491"/>
      <c r="OO491"/>
      <c r="OP491"/>
      <c r="OQ491"/>
      <c r="OR491"/>
      <c r="OS491"/>
      <c r="OT491"/>
      <c r="OU491"/>
      <c r="OV491"/>
      <c r="OW491"/>
      <c r="OX491"/>
      <c r="OY491"/>
      <c r="OZ491"/>
      <c r="PA491"/>
      <c r="PB491"/>
      <c r="PC491"/>
      <c r="PD491"/>
      <c r="PE491"/>
      <c r="PF491"/>
      <c r="PG491"/>
      <c r="PH491"/>
      <c r="PI491"/>
      <c r="PJ491"/>
      <c r="PK491"/>
      <c r="PL491"/>
      <c r="PM491"/>
      <c r="PN491"/>
      <c r="PO491"/>
      <c r="PP491"/>
      <c r="PQ491"/>
      <c r="PR491"/>
      <c r="PS491"/>
      <c r="PT491"/>
      <c r="PU491"/>
      <c r="PV491"/>
      <c r="PW491"/>
      <c r="PX491"/>
      <c r="PY491"/>
      <c r="PZ491"/>
      <c r="QA491"/>
      <c r="QB491"/>
      <c r="QC491"/>
      <c r="QD491"/>
      <c r="QE491"/>
      <c r="QF491"/>
      <c r="QG491"/>
      <c r="QH491"/>
      <c r="QI491"/>
      <c r="QJ491"/>
      <c r="QK491"/>
      <c r="QL491"/>
      <c r="QM491"/>
      <c r="QN491"/>
      <c r="QO491"/>
      <c r="QP491"/>
      <c r="QQ491"/>
      <c r="QR491"/>
      <c r="QS491"/>
      <c r="QT491"/>
      <c r="QU491"/>
      <c r="QV491"/>
      <c r="QW491"/>
      <c r="QX491"/>
      <c r="QY491"/>
      <c r="QZ491"/>
      <c r="RA491"/>
      <c r="RB491"/>
      <c r="RC491"/>
      <c r="RD491"/>
      <c r="RE491"/>
      <c r="RF491"/>
      <c r="RG491"/>
      <c r="RH491"/>
      <c r="RI491"/>
      <c r="RJ491"/>
      <c r="RK491"/>
      <c r="RL491"/>
      <c r="RM491"/>
      <c r="RN491"/>
      <c r="RO491"/>
      <c r="RP491"/>
      <c r="RQ491"/>
    </row>
    <row r="492" spans="1:485" s="40" customFormat="1" x14ac:dyDescent="0.2">
      <c r="A492" s="46" t="s">
        <v>764</v>
      </c>
      <c r="B492" s="47" t="s">
        <v>765</v>
      </c>
      <c r="C492" s="47" t="s">
        <v>138</v>
      </c>
      <c r="D492" s="47" t="s">
        <v>772</v>
      </c>
      <c r="E492" s="26">
        <v>1435458</v>
      </c>
      <c r="F492" s="156">
        <v>1616164</v>
      </c>
      <c r="G492" s="2">
        <f t="shared" si="15"/>
        <v>180706</v>
      </c>
      <c r="H492" s="44">
        <f t="shared" si="14"/>
        <v>0.12590000000000001</v>
      </c>
      <c r="I492" s="61" t="s">
        <v>870</v>
      </c>
      <c r="J492" s="65" t="s">
        <v>870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  <c r="JN492"/>
      <c r="JO492"/>
      <c r="JP492"/>
      <c r="JQ492"/>
      <c r="JR492"/>
      <c r="JS492"/>
      <c r="JT492"/>
      <c r="JU492"/>
      <c r="JV492"/>
      <c r="JW492"/>
      <c r="JX492"/>
      <c r="JY492"/>
      <c r="JZ492"/>
      <c r="KA492"/>
      <c r="KB492"/>
      <c r="KC492"/>
      <c r="KD492"/>
      <c r="KE492"/>
      <c r="KF492"/>
      <c r="KG492"/>
      <c r="KH492"/>
      <c r="KI492"/>
      <c r="KJ492"/>
      <c r="KK492"/>
      <c r="KL492"/>
      <c r="KM492"/>
      <c r="KN492"/>
      <c r="KO492"/>
      <c r="KP492"/>
      <c r="KQ492"/>
      <c r="KR492"/>
      <c r="KS492"/>
      <c r="KT492"/>
      <c r="KU492"/>
      <c r="KV492"/>
      <c r="KW492"/>
      <c r="KX492"/>
      <c r="KY492"/>
      <c r="KZ492"/>
      <c r="LA492"/>
      <c r="LB492"/>
      <c r="LC492"/>
      <c r="LD492"/>
      <c r="LE492"/>
      <c r="LF492"/>
      <c r="LG492"/>
      <c r="LH492"/>
      <c r="LI492"/>
      <c r="LJ492"/>
      <c r="LK492"/>
      <c r="LL492"/>
      <c r="LM492"/>
      <c r="LN492"/>
      <c r="LO492"/>
      <c r="LP492"/>
      <c r="LQ492"/>
      <c r="LR492"/>
      <c r="LS492"/>
      <c r="LT492"/>
      <c r="LU492"/>
      <c r="LV492"/>
      <c r="LW492"/>
      <c r="LX492"/>
      <c r="LY492"/>
      <c r="LZ492"/>
      <c r="MA492"/>
      <c r="MB492"/>
      <c r="MC492"/>
      <c r="MD492"/>
      <c r="ME492"/>
      <c r="MF492"/>
      <c r="MG492"/>
      <c r="MH492"/>
      <c r="MI492"/>
      <c r="MJ492"/>
      <c r="MK492"/>
      <c r="ML492"/>
      <c r="MM492"/>
      <c r="MN492"/>
      <c r="MO492"/>
      <c r="MP492"/>
      <c r="MQ492"/>
      <c r="MR492"/>
      <c r="MS492"/>
      <c r="MT492"/>
      <c r="MU492"/>
      <c r="MV492"/>
      <c r="MW492"/>
      <c r="MX492"/>
      <c r="MY492"/>
      <c r="MZ492"/>
      <c r="NA492"/>
      <c r="NB492"/>
      <c r="NC492"/>
      <c r="ND492"/>
      <c r="NE492"/>
      <c r="NF492"/>
      <c r="NG492"/>
      <c r="NH492"/>
      <c r="NI492"/>
      <c r="NJ492"/>
      <c r="NK492"/>
      <c r="NL492"/>
      <c r="NM492"/>
      <c r="NN492"/>
      <c r="NO492"/>
      <c r="NP492"/>
      <c r="NQ492"/>
      <c r="NR492"/>
      <c r="NS492"/>
      <c r="NT492"/>
      <c r="NU492"/>
      <c r="NV492"/>
      <c r="NW492"/>
      <c r="NX492"/>
      <c r="NY492"/>
      <c r="NZ492"/>
      <c r="OA492"/>
      <c r="OB492"/>
      <c r="OC492"/>
      <c r="OD492"/>
      <c r="OE492"/>
      <c r="OF492"/>
      <c r="OG492"/>
      <c r="OH492"/>
      <c r="OI492"/>
      <c r="OJ492"/>
      <c r="OK492"/>
      <c r="OL492"/>
      <c r="OM492"/>
      <c r="ON492"/>
      <c r="OO492"/>
      <c r="OP492"/>
      <c r="OQ492"/>
      <c r="OR492"/>
      <c r="OS492"/>
      <c r="OT492"/>
      <c r="OU492"/>
      <c r="OV492"/>
      <c r="OW492"/>
      <c r="OX492"/>
      <c r="OY492"/>
      <c r="OZ492"/>
      <c r="PA492"/>
      <c r="PB492"/>
      <c r="PC492"/>
      <c r="PD492"/>
      <c r="PE492"/>
      <c r="PF492"/>
      <c r="PG492"/>
      <c r="PH492"/>
      <c r="PI492"/>
      <c r="PJ492"/>
      <c r="PK492"/>
      <c r="PL492"/>
      <c r="PM492"/>
      <c r="PN492"/>
      <c r="PO492"/>
      <c r="PP492"/>
      <c r="PQ492"/>
      <c r="PR492"/>
      <c r="PS492"/>
      <c r="PT492"/>
      <c r="PU492"/>
      <c r="PV492"/>
      <c r="PW492"/>
      <c r="PX492"/>
      <c r="PY492"/>
      <c r="PZ492"/>
      <c r="QA492"/>
      <c r="QB492"/>
      <c r="QC492"/>
      <c r="QD492"/>
      <c r="QE492"/>
      <c r="QF492"/>
      <c r="QG492"/>
      <c r="QH492"/>
      <c r="QI492"/>
      <c r="QJ492"/>
      <c r="QK492"/>
      <c r="QL492"/>
      <c r="QM492"/>
      <c r="QN492"/>
      <c r="QO492"/>
      <c r="QP492"/>
      <c r="QQ492"/>
      <c r="QR492"/>
      <c r="QS492"/>
      <c r="QT492"/>
      <c r="QU492"/>
      <c r="QV492"/>
      <c r="QW492"/>
      <c r="QX492"/>
      <c r="QY492"/>
      <c r="QZ492"/>
      <c r="RA492"/>
      <c r="RB492"/>
      <c r="RC492"/>
      <c r="RD492"/>
      <c r="RE492"/>
      <c r="RF492"/>
      <c r="RG492"/>
      <c r="RH492"/>
      <c r="RI492"/>
      <c r="RJ492"/>
      <c r="RK492"/>
      <c r="RL492"/>
      <c r="RM492"/>
      <c r="RN492"/>
      <c r="RO492"/>
      <c r="RP492"/>
      <c r="RQ492"/>
    </row>
    <row r="493" spans="1:485" s="40" customFormat="1" x14ac:dyDescent="0.2">
      <c r="A493" s="46" t="s">
        <v>764</v>
      </c>
      <c r="B493" s="47" t="s">
        <v>765</v>
      </c>
      <c r="C493" s="47" t="s">
        <v>125</v>
      </c>
      <c r="D493" s="47" t="s">
        <v>773</v>
      </c>
      <c r="E493" s="26">
        <v>937177</v>
      </c>
      <c r="F493" s="156">
        <v>1114621</v>
      </c>
      <c r="G493" s="2">
        <f t="shared" si="15"/>
        <v>177444</v>
      </c>
      <c r="H493" s="44">
        <f t="shared" si="14"/>
        <v>0.1893</v>
      </c>
      <c r="I493" s="61" t="s">
        <v>870</v>
      </c>
      <c r="J493" s="65" t="s">
        <v>870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  <c r="JN493"/>
      <c r="JO493"/>
      <c r="JP493"/>
      <c r="JQ493"/>
      <c r="JR493"/>
      <c r="JS493"/>
      <c r="JT493"/>
      <c r="JU493"/>
      <c r="JV493"/>
      <c r="JW493"/>
      <c r="JX493"/>
      <c r="JY493"/>
      <c r="JZ493"/>
      <c r="KA493"/>
      <c r="KB493"/>
      <c r="KC493"/>
      <c r="KD493"/>
      <c r="KE493"/>
      <c r="KF493"/>
      <c r="KG493"/>
      <c r="KH493"/>
      <c r="KI493"/>
      <c r="KJ493"/>
      <c r="KK493"/>
      <c r="KL493"/>
      <c r="KM493"/>
      <c r="KN493"/>
      <c r="KO493"/>
      <c r="KP493"/>
      <c r="KQ493"/>
      <c r="KR493"/>
      <c r="KS493"/>
      <c r="KT493"/>
      <c r="KU493"/>
      <c r="KV493"/>
      <c r="KW493"/>
      <c r="KX493"/>
      <c r="KY493"/>
      <c r="KZ493"/>
      <c r="LA493"/>
      <c r="LB493"/>
      <c r="LC493"/>
      <c r="LD493"/>
      <c r="LE493"/>
      <c r="LF493"/>
      <c r="LG493"/>
      <c r="LH493"/>
      <c r="LI493"/>
      <c r="LJ493"/>
      <c r="LK493"/>
      <c r="LL493"/>
      <c r="LM493"/>
      <c r="LN493"/>
      <c r="LO493"/>
      <c r="LP493"/>
      <c r="LQ493"/>
      <c r="LR493"/>
      <c r="LS493"/>
      <c r="LT493"/>
      <c r="LU493"/>
      <c r="LV493"/>
      <c r="LW493"/>
      <c r="LX493"/>
      <c r="LY493"/>
      <c r="LZ493"/>
      <c r="MA493"/>
      <c r="MB493"/>
      <c r="MC493"/>
      <c r="MD493"/>
      <c r="ME493"/>
      <c r="MF493"/>
      <c r="MG493"/>
      <c r="MH493"/>
      <c r="MI493"/>
      <c r="MJ493"/>
      <c r="MK493"/>
      <c r="ML493"/>
      <c r="MM493"/>
      <c r="MN493"/>
      <c r="MO493"/>
      <c r="MP493"/>
      <c r="MQ493"/>
      <c r="MR493"/>
      <c r="MS493"/>
      <c r="MT493"/>
      <c r="MU493"/>
      <c r="MV493"/>
      <c r="MW493"/>
      <c r="MX493"/>
      <c r="MY493"/>
      <c r="MZ493"/>
      <c r="NA493"/>
      <c r="NB493"/>
      <c r="NC493"/>
      <c r="ND493"/>
      <c r="NE493"/>
      <c r="NF493"/>
      <c r="NG493"/>
      <c r="NH493"/>
      <c r="NI493"/>
      <c r="NJ493"/>
      <c r="NK493"/>
      <c r="NL493"/>
      <c r="NM493"/>
      <c r="NN493"/>
      <c r="NO493"/>
      <c r="NP493"/>
      <c r="NQ493"/>
      <c r="NR493"/>
      <c r="NS493"/>
      <c r="NT493"/>
      <c r="NU493"/>
      <c r="NV493"/>
      <c r="NW493"/>
      <c r="NX493"/>
      <c r="NY493"/>
      <c r="NZ493"/>
      <c r="OA493"/>
      <c r="OB493"/>
      <c r="OC493"/>
      <c r="OD493"/>
      <c r="OE493"/>
      <c r="OF493"/>
      <c r="OG493"/>
      <c r="OH493"/>
      <c r="OI493"/>
      <c r="OJ493"/>
      <c r="OK493"/>
      <c r="OL493"/>
      <c r="OM493"/>
      <c r="ON493"/>
      <c r="OO493"/>
      <c r="OP493"/>
      <c r="OQ493"/>
      <c r="OR493"/>
      <c r="OS493"/>
      <c r="OT493"/>
      <c r="OU493"/>
      <c r="OV493"/>
      <c r="OW493"/>
      <c r="OX493"/>
      <c r="OY493"/>
      <c r="OZ493"/>
      <c r="PA493"/>
      <c r="PB493"/>
      <c r="PC493"/>
      <c r="PD493"/>
      <c r="PE493"/>
      <c r="PF493"/>
      <c r="PG493"/>
      <c r="PH493"/>
      <c r="PI493"/>
      <c r="PJ493"/>
      <c r="PK493"/>
      <c r="PL493"/>
      <c r="PM493"/>
      <c r="PN493"/>
      <c r="PO493"/>
      <c r="PP493"/>
      <c r="PQ493"/>
      <c r="PR493"/>
      <c r="PS493"/>
      <c r="PT493"/>
      <c r="PU493"/>
      <c r="PV493"/>
      <c r="PW493"/>
      <c r="PX493"/>
      <c r="PY493"/>
      <c r="PZ493"/>
      <c r="QA493"/>
      <c r="QB493"/>
      <c r="QC493"/>
      <c r="QD493"/>
      <c r="QE493"/>
      <c r="QF493"/>
      <c r="QG493"/>
      <c r="QH493"/>
      <c r="QI493"/>
      <c r="QJ493"/>
      <c r="QK493"/>
      <c r="QL493"/>
      <c r="QM493"/>
      <c r="QN493"/>
      <c r="QO493"/>
      <c r="QP493"/>
      <c r="QQ493"/>
      <c r="QR493"/>
      <c r="QS493"/>
      <c r="QT493"/>
      <c r="QU493"/>
      <c r="QV493"/>
      <c r="QW493"/>
      <c r="QX493"/>
      <c r="QY493"/>
      <c r="QZ493"/>
      <c r="RA493"/>
      <c r="RB493"/>
      <c r="RC493"/>
      <c r="RD493"/>
      <c r="RE493"/>
      <c r="RF493"/>
      <c r="RG493"/>
      <c r="RH493"/>
      <c r="RI493"/>
      <c r="RJ493"/>
      <c r="RK493"/>
      <c r="RL493"/>
      <c r="RM493"/>
      <c r="RN493"/>
      <c r="RO493"/>
      <c r="RP493"/>
      <c r="RQ493"/>
    </row>
    <row r="494" spans="1:485" s="40" customFormat="1" x14ac:dyDescent="0.2">
      <c r="A494" s="46" t="s">
        <v>764</v>
      </c>
      <c r="B494" s="47" t="s">
        <v>765</v>
      </c>
      <c r="C494" s="47" t="s">
        <v>69</v>
      </c>
      <c r="D494" s="47" t="s">
        <v>774</v>
      </c>
      <c r="E494" s="26">
        <v>278050</v>
      </c>
      <c r="F494" s="156">
        <v>37852</v>
      </c>
      <c r="G494" s="2">
        <f t="shared" si="15"/>
        <v>-240198</v>
      </c>
      <c r="H494" s="44">
        <f t="shared" si="14"/>
        <v>-0.8639</v>
      </c>
      <c r="I494" s="61">
        <v>1</v>
      </c>
      <c r="J494" s="65">
        <v>1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  <c r="JN494"/>
      <c r="JO494"/>
      <c r="JP494"/>
      <c r="JQ494"/>
      <c r="JR494"/>
      <c r="JS494"/>
      <c r="JT494"/>
      <c r="JU494"/>
      <c r="JV494"/>
      <c r="JW494"/>
      <c r="JX494"/>
      <c r="JY494"/>
      <c r="JZ494"/>
      <c r="KA494"/>
      <c r="KB494"/>
      <c r="KC494"/>
      <c r="KD494"/>
      <c r="KE494"/>
      <c r="KF494"/>
      <c r="KG494"/>
      <c r="KH494"/>
      <c r="KI494"/>
      <c r="KJ494"/>
      <c r="KK494"/>
      <c r="KL494"/>
      <c r="KM494"/>
      <c r="KN494"/>
      <c r="KO494"/>
      <c r="KP494"/>
      <c r="KQ494"/>
      <c r="KR494"/>
      <c r="KS494"/>
      <c r="KT494"/>
      <c r="KU494"/>
      <c r="KV494"/>
      <c r="KW494"/>
      <c r="KX494"/>
      <c r="KY494"/>
      <c r="KZ494"/>
      <c r="LA494"/>
      <c r="LB494"/>
      <c r="LC494"/>
      <c r="LD494"/>
      <c r="LE494"/>
      <c r="LF494"/>
      <c r="LG494"/>
      <c r="LH494"/>
      <c r="LI494"/>
      <c r="LJ494"/>
      <c r="LK494"/>
      <c r="LL494"/>
      <c r="LM494"/>
      <c r="LN494"/>
      <c r="LO494"/>
      <c r="LP494"/>
      <c r="LQ494"/>
      <c r="LR494"/>
      <c r="LS494"/>
      <c r="LT494"/>
      <c r="LU494"/>
      <c r="LV494"/>
      <c r="LW494"/>
      <c r="LX494"/>
      <c r="LY494"/>
      <c r="LZ494"/>
      <c r="MA494"/>
      <c r="MB494"/>
      <c r="MC494"/>
      <c r="MD494"/>
      <c r="ME494"/>
      <c r="MF494"/>
      <c r="MG494"/>
      <c r="MH494"/>
      <c r="MI494"/>
      <c r="MJ494"/>
      <c r="MK494"/>
      <c r="ML494"/>
      <c r="MM494"/>
      <c r="MN494"/>
      <c r="MO494"/>
      <c r="MP494"/>
      <c r="MQ494"/>
      <c r="MR494"/>
      <c r="MS494"/>
      <c r="MT494"/>
      <c r="MU494"/>
      <c r="MV494"/>
      <c r="MW494"/>
      <c r="MX494"/>
      <c r="MY494"/>
      <c r="MZ494"/>
      <c r="NA494"/>
      <c r="NB494"/>
      <c r="NC494"/>
      <c r="ND494"/>
      <c r="NE494"/>
      <c r="NF494"/>
      <c r="NG494"/>
      <c r="NH494"/>
      <c r="NI494"/>
      <c r="NJ494"/>
      <c r="NK494"/>
      <c r="NL494"/>
      <c r="NM494"/>
      <c r="NN494"/>
      <c r="NO494"/>
      <c r="NP494"/>
      <c r="NQ494"/>
      <c r="NR494"/>
      <c r="NS494"/>
      <c r="NT494"/>
      <c r="NU494"/>
      <c r="NV494"/>
      <c r="NW494"/>
      <c r="NX494"/>
      <c r="NY494"/>
      <c r="NZ494"/>
      <c r="OA494"/>
      <c r="OB494"/>
      <c r="OC494"/>
      <c r="OD494"/>
      <c r="OE494"/>
      <c r="OF494"/>
      <c r="OG494"/>
      <c r="OH494"/>
      <c r="OI494"/>
      <c r="OJ494"/>
      <c r="OK494"/>
      <c r="OL494"/>
      <c r="OM494"/>
      <c r="ON494"/>
      <c r="OO494"/>
      <c r="OP494"/>
      <c r="OQ494"/>
      <c r="OR494"/>
      <c r="OS494"/>
      <c r="OT494"/>
      <c r="OU494"/>
      <c r="OV494"/>
      <c r="OW494"/>
      <c r="OX494"/>
      <c r="OY494"/>
      <c r="OZ494"/>
      <c r="PA494"/>
      <c r="PB494"/>
      <c r="PC494"/>
      <c r="PD494"/>
      <c r="PE494"/>
      <c r="PF494"/>
      <c r="PG494"/>
      <c r="PH494"/>
      <c r="PI494"/>
      <c r="PJ494"/>
      <c r="PK494"/>
      <c r="PL494"/>
      <c r="PM494"/>
      <c r="PN494"/>
      <c r="PO494"/>
      <c r="PP494"/>
      <c r="PQ494"/>
      <c r="PR494"/>
      <c r="PS494"/>
      <c r="PT494"/>
      <c r="PU494"/>
      <c r="PV494"/>
      <c r="PW494"/>
      <c r="PX494"/>
      <c r="PY494"/>
      <c r="PZ494"/>
      <c r="QA494"/>
      <c r="QB494"/>
      <c r="QC494"/>
      <c r="QD494"/>
      <c r="QE494"/>
      <c r="QF494"/>
      <c r="QG494"/>
      <c r="QH494"/>
      <c r="QI494"/>
      <c r="QJ494"/>
      <c r="QK494"/>
      <c r="QL494"/>
      <c r="QM494"/>
      <c r="QN494"/>
      <c r="QO494"/>
      <c r="QP494"/>
      <c r="QQ494"/>
      <c r="QR494"/>
      <c r="QS494"/>
      <c r="QT494"/>
      <c r="QU494"/>
      <c r="QV494"/>
      <c r="QW494"/>
      <c r="QX494"/>
      <c r="QY494"/>
      <c r="QZ494"/>
      <c r="RA494"/>
      <c r="RB494"/>
      <c r="RC494"/>
      <c r="RD494"/>
      <c r="RE494"/>
      <c r="RF494"/>
      <c r="RG494"/>
      <c r="RH494"/>
      <c r="RI494"/>
      <c r="RJ494"/>
      <c r="RK494"/>
      <c r="RL494"/>
      <c r="RM494"/>
      <c r="RN494"/>
      <c r="RO494"/>
      <c r="RP494"/>
      <c r="RQ494"/>
    </row>
    <row r="495" spans="1:485" s="40" customFormat="1" x14ac:dyDescent="0.2">
      <c r="A495" s="46" t="s">
        <v>775</v>
      </c>
      <c r="B495" s="47" t="s">
        <v>776</v>
      </c>
      <c r="C495" s="47" t="s">
        <v>510</v>
      </c>
      <c r="D495" s="47" t="s">
        <v>777</v>
      </c>
      <c r="E495" s="26">
        <v>151880</v>
      </c>
      <c r="F495" s="156">
        <v>177510</v>
      </c>
      <c r="G495" s="2">
        <f t="shared" si="15"/>
        <v>25630</v>
      </c>
      <c r="H495" s="44">
        <f t="shared" si="14"/>
        <v>0.16880000000000001</v>
      </c>
      <c r="I495" s="61" t="s">
        <v>870</v>
      </c>
      <c r="J495" s="65" t="s">
        <v>870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  <c r="JN495"/>
      <c r="JO495"/>
      <c r="JP495"/>
      <c r="JQ495"/>
      <c r="JR495"/>
      <c r="JS495"/>
      <c r="JT495"/>
      <c r="JU495"/>
      <c r="JV495"/>
      <c r="JW495"/>
      <c r="JX495"/>
      <c r="JY495"/>
      <c r="JZ495"/>
      <c r="KA495"/>
      <c r="KB495"/>
      <c r="KC495"/>
      <c r="KD495"/>
      <c r="KE495"/>
      <c r="KF495"/>
      <c r="KG495"/>
      <c r="KH495"/>
      <c r="KI495"/>
      <c r="KJ495"/>
      <c r="KK495"/>
      <c r="KL495"/>
      <c r="KM495"/>
      <c r="KN495"/>
      <c r="KO495"/>
      <c r="KP495"/>
      <c r="KQ495"/>
      <c r="KR495"/>
      <c r="KS495"/>
      <c r="KT495"/>
      <c r="KU495"/>
      <c r="KV495"/>
      <c r="KW495"/>
      <c r="KX495"/>
      <c r="KY495"/>
      <c r="KZ495"/>
      <c r="LA495"/>
      <c r="LB495"/>
      <c r="LC495"/>
      <c r="LD495"/>
      <c r="LE495"/>
      <c r="LF495"/>
      <c r="LG495"/>
      <c r="LH495"/>
      <c r="LI495"/>
      <c r="LJ495"/>
      <c r="LK495"/>
      <c r="LL495"/>
      <c r="LM495"/>
      <c r="LN495"/>
      <c r="LO495"/>
      <c r="LP495"/>
      <c r="LQ495"/>
      <c r="LR495"/>
      <c r="LS495"/>
      <c r="LT495"/>
      <c r="LU495"/>
      <c r="LV495"/>
      <c r="LW495"/>
      <c r="LX495"/>
      <c r="LY495"/>
      <c r="LZ495"/>
      <c r="MA495"/>
      <c r="MB495"/>
      <c r="MC495"/>
      <c r="MD495"/>
      <c r="ME495"/>
      <c r="MF495"/>
      <c r="MG495"/>
      <c r="MH495"/>
      <c r="MI495"/>
      <c r="MJ495"/>
      <c r="MK495"/>
      <c r="ML495"/>
      <c r="MM495"/>
      <c r="MN495"/>
      <c r="MO495"/>
      <c r="MP495"/>
      <c r="MQ495"/>
      <c r="MR495"/>
      <c r="MS495"/>
      <c r="MT495"/>
      <c r="MU495"/>
      <c r="MV495"/>
      <c r="MW495"/>
      <c r="MX495"/>
      <c r="MY495"/>
      <c r="MZ495"/>
      <c r="NA495"/>
      <c r="NB495"/>
      <c r="NC495"/>
      <c r="ND495"/>
      <c r="NE495"/>
      <c r="NF495"/>
      <c r="NG495"/>
      <c r="NH495"/>
      <c r="NI495"/>
      <c r="NJ495"/>
      <c r="NK495"/>
      <c r="NL495"/>
      <c r="NM495"/>
      <c r="NN495"/>
      <c r="NO495"/>
      <c r="NP495"/>
      <c r="NQ495"/>
      <c r="NR495"/>
      <c r="NS495"/>
      <c r="NT495"/>
      <c r="NU495"/>
      <c r="NV495"/>
      <c r="NW495"/>
      <c r="NX495"/>
      <c r="NY495"/>
      <c r="NZ495"/>
      <c r="OA495"/>
      <c r="OB495"/>
      <c r="OC495"/>
      <c r="OD495"/>
      <c r="OE495"/>
      <c r="OF495"/>
      <c r="OG495"/>
      <c r="OH495"/>
      <c r="OI495"/>
      <c r="OJ495"/>
      <c r="OK495"/>
      <c r="OL495"/>
      <c r="OM495"/>
      <c r="ON495"/>
      <c r="OO495"/>
      <c r="OP495"/>
      <c r="OQ495"/>
      <c r="OR495"/>
      <c r="OS495"/>
      <c r="OT495"/>
      <c r="OU495"/>
      <c r="OV495"/>
      <c r="OW495"/>
      <c r="OX495"/>
      <c r="OY495"/>
      <c r="OZ495"/>
      <c r="PA495"/>
      <c r="PB495"/>
      <c r="PC495"/>
      <c r="PD495"/>
      <c r="PE495"/>
      <c r="PF495"/>
      <c r="PG495"/>
      <c r="PH495"/>
      <c r="PI495"/>
      <c r="PJ495"/>
      <c r="PK495"/>
      <c r="PL495"/>
      <c r="PM495"/>
      <c r="PN495"/>
      <c r="PO495"/>
      <c r="PP495"/>
      <c r="PQ495"/>
      <c r="PR495"/>
      <c r="PS495"/>
      <c r="PT495"/>
      <c r="PU495"/>
      <c r="PV495"/>
      <c r="PW495"/>
      <c r="PX495"/>
      <c r="PY495"/>
      <c r="PZ495"/>
      <c r="QA495"/>
      <c r="QB495"/>
      <c r="QC495"/>
      <c r="QD495"/>
      <c r="QE495"/>
      <c r="QF495"/>
      <c r="QG495"/>
      <c r="QH495"/>
      <c r="QI495"/>
      <c r="QJ495"/>
      <c r="QK495"/>
      <c r="QL495"/>
      <c r="QM495"/>
      <c r="QN495"/>
      <c r="QO495"/>
      <c r="QP495"/>
      <c r="QQ495"/>
      <c r="QR495"/>
      <c r="QS495"/>
      <c r="QT495"/>
      <c r="QU495"/>
      <c r="QV495"/>
      <c r="QW495"/>
      <c r="QX495"/>
      <c r="QY495"/>
      <c r="QZ495"/>
      <c r="RA495"/>
      <c r="RB495"/>
      <c r="RC495"/>
      <c r="RD495"/>
      <c r="RE495"/>
      <c r="RF495"/>
      <c r="RG495"/>
      <c r="RH495"/>
      <c r="RI495"/>
      <c r="RJ495"/>
      <c r="RK495"/>
      <c r="RL495"/>
      <c r="RM495"/>
      <c r="RN495"/>
      <c r="RO495"/>
      <c r="RP495"/>
      <c r="RQ495"/>
    </row>
    <row r="496" spans="1:485" s="40" customFormat="1" x14ac:dyDescent="0.2">
      <c r="A496" s="46" t="s">
        <v>775</v>
      </c>
      <c r="B496" s="47" t="s">
        <v>776</v>
      </c>
      <c r="C496" s="47" t="s">
        <v>778</v>
      </c>
      <c r="D496" s="47" t="s">
        <v>779</v>
      </c>
      <c r="E496" s="26">
        <v>49988</v>
      </c>
      <c r="F496" s="156">
        <v>49988</v>
      </c>
      <c r="G496" s="2">
        <f t="shared" si="15"/>
        <v>0</v>
      </c>
      <c r="H496" s="44">
        <f t="shared" si="14"/>
        <v>0</v>
      </c>
      <c r="I496" s="61">
        <v>1</v>
      </c>
      <c r="J496" s="65">
        <v>1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  <c r="JN496"/>
      <c r="JO496"/>
      <c r="JP496"/>
      <c r="JQ496"/>
      <c r="JR496"/>
      <c r="JS496"/>
      <c r="JT496"/>
      <c r="JU496"/>
      <c r="JV496"/>
      <c r="JW496"/>
      <c r="JX496"/>
      <c r="JY496"/>
      <c r="JZ496"/>
      <c r="KA496"/>
      <c r="KB496"/>
      <c r="KC496"/>
      <c r="KD496"/>
      <c r="KE496"/>
      <c r="KF496"/>
      <c r="KG496"/>
      <c r="KH496"/>
      <c r="KI496"/>
      <c r="KJ496"/>
      <c r="KK496"/>
      <c r="KL496"/>
      <c r="KM496"/>
      <c r="KN496"/>
      <c r="KO496"/>
      <c r="KP496"/>
      <c r="KQ496"/>
      <c r="KR496"/>
      <c r="KS496"/>
      <c r="KT496"/>
      <c r="KU496"/>
      <c r="KV496"/>
      <c r="KW496"/>
      <c r="KX496"/>
      <c r="KY496"/>
      <c r="KZ496"/>
      <c r="LA496"/>
      <c r="LB496"/>
      <c r="LC496"/>
      <c r="LD496"/>
      <c r="LE496"/>
      <c r="LF496"/>
      <c r="LG496"/>
      <c r="LH496"/>
      <c r="LI496"/>
      <c r="LJ496"/>
      <c r="LK496"/>
      <c r="LL496"/>
      <c r="LM496"/>
      <c r="LN496"/>
      <c r="LO496"/>
      <c r="LP496"/>
      <c r="LQ496"/>
      <c r="LR496"/>
      <c r="LS496"/>
      <c r="LT496"/>
      <c r="LU496"/>
      <c r="LV496"/>
      <c r="LW496"/>
      <c r="LX496"/>
      <c r="LY496"/>
      <c r="LZ496"/>
      <c r="MA496"/>
      <c r="MB496"/>
      <c r="MC496"/>
      <c r="MD496"/>
      <c r="ME496"/>
      <c r="MF496"/>
      <c r="MG496"/>
      <c r="MH496"/>
      <c r="MI496"/>
      <c r="MJ496"/>
      <c r="MK496"/>
      <c r="ML496"/>
      <c r="MM496"/>
      <c r="MN496"/>
      <c r="MO496"/>
      <c r="MP496"/>
      <c r="MQ496"/>
      <c r="MR496"/>
      <c r="MS496"/>
      <c r="MT496"/>
      <c r="MU496"/>
      <c r="MV496"/>
      <c r="MW496"/>
      <c r="MX496"/>
      <c r="MY496"/>
      <c r="MZ496"/>
      <c r="NA496"/>
      <c r="NB496"/>
      <c r="NC496"/>
      <c r="ND496"/>
      <c r="NE496"/>
      <c r="NF496"/>
      <c r="NG496"/>
      <c r="NH496"/>
      <c r="NI496"/>
      <c r="NJ496"/>
      <c r="NK496"/>
      <c r="NL496"/>
      <c r="NM496"/>
      <c r="NN496"/>
      <c r="NO496"/>
      <c r="NP496"/>
      <c r="NQ496"/>
      <c r="NR496"/>
      <c r="NS496"/>
      <c r="NT496"/>
      <c r="NU496"/>
      <c r="NV496"/>
      <c r="NW496"/>
      <c r="NX496"/>
      <c r="NY496"/>
      <c r="NZ496"/>
      <c r="OA496"/>
      <c r="OB496"/>
      <c r="OC496"/>
      <c r="OD496"/>
      <c r="OE496"/>
      <c r="OF496"/>
      <c r="OG496"/>
      <c r="OH496"/>
      <c r="OI496"/>
      <c r="OJ496"/>
      <c r="OK496"/>
      <c r="OL496"/>
      <c r="OM496"/>
      <c r="ON496"/>
      <c r="OO496"/>
      <c r="OP496"/>
      <c r="OQ496"/>
      <c r="OR496"/>
      <c r="OS496"/>
      <c r="OT496"/>
      <c r="OU496"/>
      <c r="OV496"/>
      <c r="OW496"/>
      <c r="OX496"/>
      <c r="OY496"/>
      <c r="OZ496"/>
      <c r="PA496"/>
      <c r="PB496"/>
      <c r="PC496"/>
      <c r="PD496"/>
      <c r="PE496"/>
      <c r="PF496"/>
      <c r="PG496"/>
      <c r="PH496"/>
      <c r="PI496"/>
      <c r="PJ496"/>
      <c r="PK496"/>
      <c r="PL496"/>
      <c r="PM496"/>
      <c r="PN496"/>
      <c r="PO496"/>
      <c r="PP496"/>
      <c r="PQ496"/>
      <c r="PR496"/>
      <c r="PS496"/>
      <c r="PT496"/>
      <c r="PU496"/>
      <c r="PV496"/>
      <c r="PW496"/>
      <c r="PX496"/>
      <c r="PY496"/>
      <c r="PZ496"/>
      <c r="QA496"/>
      <c r="QB496"/>
      <c r="QC496"/>
      <c r="QD496"/>
      <c r="QE496"/>
      <c r="QF496"/>
      <c r="QG496"/>
      <c r="QH496"/>
      <c r="QI496"/>
      <c r="QJ496"/>
      <c r="QK496"/>
      <c r="QL496"/>
      <c r="QM496"/>
      <c r="QN496"/>
      <c r="QO496"/>
      <c r="QP496"/>
      <c r="QQ496"/>
      <c r="QR496"/>
      <c r="QS496"/>
      <c r="QT496"/>
      <c r="QU496"/>
      <c r="QV496"/>
      <c r="QW496"/>
      <c r="QX496"/>
      <c r="QY496"/>
      <c r="QZ496"/>
      <c r="RA496"/>
      <c r="RB496"/>
      <c r="RC496"/>
      <c r="RD496"/>
      <c r="RE496"/>
      <c r="RF496"/>
      <c r="RG496"/>
      <c r="RH496"/>
      <c r="RI496"/>
      <c r="RJ496"/>
      <c r="RK496"/>
      <c r="RL496"/>
      <c r="RM496"/>
      <c r="RN496"/>
      <c r="RO496"/>
      <c r="RP496"/>
      <c r="RQ496"/>
    </row>
    <row r="497" spans="1:485" s="40" customFormat="1" x14ac:dyDescent="0.2">
      <c r="A497" s="46" t="s">
        <v>775</v>
      </c>
      <c r="B497" s="47" t="s">
        <v>776</v>
      </c>
      <c r="C497" s="47" t="s">
        <v>26</v>
      </c>
      <c r="D497" s="47" t="s">
        <v>780</v>
      </c>
      <c r="E497" s="26">
        <v>243025</v>
      </c>
      <c r="F497" s="156">
        <v>321228</v>
      </c>
      <c r="G497" s="2">
        <f t="shared" si="15"/>
        <v>78203</v>
      </c>
      <c r="H497" s="44">
        <f t="shared" si="14"/>
        <v>0.32179999999999997</v>
      </c>
      <c r="I497" s="61" t="s">
        <v>870</v>
      </c>
      <c r="J497" s="65" t="s">
        <v>870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  <c r="JN497"/>
      <c r="JO497"/>
      <c r="JP497"/>
      <c r="JQ497"/>
      <c r="JR497"/>
      <c r="JS497"/>
      <c r="JT497"/>
      <c r="JU497"/>
      <c r="JV497"/>
      <c r="JW497"/>
      <c r="JX497"/>
      <c r="JY497"/>
      <c r="JZ497"/>
      <c r="KA497"/>
      <c r="KB497"/>
      <c r="KC497"/>
      <c r="KD497"/>
      <c r="KE497"/>
      <c r="KF497"/>
      <c r="KG497"/>
      <c r="KH497"/>
      <c r="KI497"/>
      <c r="KJ497"/>
      <c r="KK497"/>
      <c r="KL497"/>
      <c r="KM497"/>
      <c r="KN497"/>
      <c r="KO497"/>
      <c r="KP497"/>
      <c r="KQ497"/>
      <c r="KR497"/>
      <c r="KS497"/>
      <c r="KT497"/>
      <c r="KU497"/>
      <c r="KV497"/>
      <c r="KW497"/>
      <c r="KX497"/>
      <c r="KY497"/>
      <c r="KZ497"/>
      <c r="LA497"/>
      <c r="LB497"/>
      <c r="LC497"/>
      <c r="LD497"/>
      <c r="LE497"/>
      <c r="LF497"/>
      <c r="LG497"/>
      <c r="LH497"/>
      <c r="LI497"/>
      <c r="LJ497"/>
      <c r="LK497"/>
      <c r="LL497"/>
      <c r="LM497"/>
      <c r="LN497"/>
      <c r="LO497"/>
      <c r="LP497"/>
      <c r="LQ497"/>
      <c r="LR497"/>
      <c r="LS497"/>
      <c r="LT497"/>
      <c r="LU497"/>
      <c r="LV497"/>
      <c r="LW497"/>
      <c r="LX497"/>
      <c r="LY497"/>
      <c r="LZ497"/>
      <c r="MA497"/>
      <c r="MB497"/>
      <c r="MC497"/>
      <c r="MD497"/>
      <c r="ME497"/>
      <c r="MF497"/>
      <c r="MG497"/>
      <c r="MH497"/>
      <c r="MI497"/>
      <c r="MJ497"/>
      <c r="MK497"/>
      <c r="ML497"/>
      <c r="MM497"/>
      <c r="MN497"/>
      <c r="MO497"/>
      <c r="MP497"/>
      <c r="MQ497"/>
      <c r="MR497"/>
      <c r="MS497"/>
      <c r="MT497"/>
      <c r="MU497"/>
      <c r="MV497"/>
      <c r="MW497"/>
      <c r="MX497"/>
      <c r="MY497"/>
      <c r="MZ497"/>
      <c r="NA497"/>
      <c r="NB497"/>
      <c r="NC497"/>
      <c r="ND497"/>
      <c r="NE497"/>
      <c r="NF497"/>
      <c r="NG497"/>
      <c r="NH497"/>
      <c r="NI497"/>
      <c r="NJ497"/>
      <c r="NK497"/>
      <c r="NL497"/>
      <c r="NM497"/>
      <c r="NN497"/>
      <c r="NO497"/>
      <c r="NP497"/>
      <c r="NQ497"/>
      <c r="NR497"/>
      <c r="NS497"/>
      <c r="NT497"/>
      <c r="NU497"/>
      <c r="NV497"/>
      <c r="NW497"/>
      <c r="NX497"/>
      <c r="NY497"/>
      <c r="NZ497"/>
      <c r="OA497"/>
      <c r="OB497"/>
      <c r="OC497"/>
      <c r="OD497"/>
      <c r="OE497"/>
      <c r="OF497"/>
      <c r="OG497"/>
      <c r="OH497"/>
      <c r="OI497"/>
      <c r="OJ497"/>
      <c r="OK497"/>
      <c r="OL497"/>
      <c r="OM497"/>
      <c r="ON497"/>
      <c r="OO497"/>
      <c r="OP497"/>
      <c r="OQ497"/>
      <c r="OR497"/>
      <c r="OS497"/>
      <c r="OT497"/>
      <c r="OU497"/>
      <c r="OV497"/>
      <c r="OW497"/>
      <c r="OX497"/>
      <c r="OY497"/>
      <c r="OZ497"/>
      <c r="PA497"/>
      <c r="PB497"/>
      <c r="PC497"/>
      <c r="PD497"/>
      <c r="PE497"/>
      <c r="PF497"/>
      <c r="PG497"/>
      <c r="PH497"/>
      <c r="PI497"/>
      <c r="PJ497"/>
      <c r="PK497"/>
      <c r="PL497"/>
      <c r="PM497"/>
      <c r="PN497"/>
      <c r="PO497"/>
      <c r="PP497"/>
      <c r="PQ497"/>
      <c r="PR497"/>
      <c r="PS497"/>
      <c r="PT497"/>
      <c r="PU497"/>
      <c r="PV497"/>
      <c r="PW497"/>
      <c r="PX497"/>
      <c r="PY497"/>
      <c r="PZ497"/>
      <c r="QA497"/>
      <c r="QB497"/>
      <c r="QC497"/>
      <c r="QD497"/>
      <c r="QE497"/>
      <c r="QF497"/>
      <c r="QG497"/>
      <c r="QH497"/>
      <c r="QI497"/>
      <c r="QJ497"/>
      <c r="QK497"/>
      <c r="QL497"/>
      <c r="QM497"/>
      <c r="QN497"/>
      <c r="QO497"/>
      <c r="QP497"/>
      <c r="QQ497"/>
      <c r="QR497"/>
      <c r="QS497"/>
      <c r="QT497"/>
      <c r="QU497"/>
      <c r="QV497"/>
      <c r="QW497"/>
      <c r="QX497"/>
      <c r="QY497"/>
      <c r="QZ497"/>
      <c r="RA497"/>
      <c r="RB497"/>
      <c r="RC497"/>
      <c r="RD497"/>
      <c r="RE497"/>
      <c r="RF497"/>
      <c r="RG497"/>
      <c r="RH497"/>
      <c r="RI497"/>
      <c r="RJ497"/>
      <c r="RK497"/>
      <c r="RL497"/>
      <c r="RM497"/>
      <c r="RN497"/>
      <c r="RO497"/>
      <c r="RP497"/>
      <c r="RQ497"/>
    </row>
    <row r="498" spans="1:485" s="40" customFormat="1" x14ac:dyDescent="0.2">
      <c r="A498" s="46" t="s">
        <v>775</v>
      </c>
      <c r="B498" s="47" t="s">
        <v>776</v>
      </c>
      <c r="C498" s="47" t="s">
        <v>215</v>
      </c>
      <c r="D498" s="47" t="s">
        <v>781</v>
      </c>
      <c r="E498" s="26">
        <v>8277404</v>
      </c>
      <c r="F498" s="156">
        <v>10318506</v>
      </c>
      <c r="G498" s="2">
        <f t="shared" si="15"/>
        <v>2041102</v>
      </c>
      <c r="H498" s="44">
        <f t="shared" si="14"/>
        <v>0.24660000000000001</v>
      </c>
      <c r="I498" s="61" t="s">
        <v>870</v>
      </c>
      <c r="J498" s="65" t="s">
        <v>870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  <c r="JN498"/>
      <c r="JO498"/>
      <c r="JP498"/>
      <c r="JQ498"/>
      <c r="JR498"/>
      <c r="JS498"/>
      <c r="JT498"/>
      <c r="JU498"/>
      <c r="JV498"/>
      <c r="JW498"/>
      <c r="JX498"/>
      <c r="JY498"/>
      <c r="JZ498"/>
      <c r="KA498"/>
      <c r="KB498"/>
      <c r="KC498"/>
      <c r="KD498"/>
      <c r="KE498"/>
      <c r="KF498"/>
      <c r="KG498"/>
      <c r="KH498"/>
      <c r="KI498"/>
      <c r="KJ498"/>
      <c r="KK498"/>
      <c r="KL498"/>
      <c r="KM498"/>
      <c r="KN498"/>
      <c r="KO498"/>
      <c r="KP498"/>
      <c r="KQ498"/>
      <c r="KR498"/>
      <c r="KS498"/>
      <c r="KT498"/>
      <c r="KU498"/>
      <c r="KV498"/>
      <c r="KW498"/>
      <c r="KX498"/>
      <c r="KY498"/>
      <c r="KZ498"/>
      <c r="LA498"/>
      <c r="LB498"/>
      <c r="LC498"/>
      <c r="LD498"/>
      <c r="LE498"/>
      <c r="LF498"/>
      <c r="LG498"/>
      <c r="LH498"/>
      <c r="LI498"/>
      <c r="LJ498"/>
      <c r="LK498"/>
      <c r="LL498"/>
      <c r="LM498"/>
      <c r="LN498"/>
      <c r="LO498"/>
      <c r="LP498"/>
      <c r="LQ498"/>
      <c r="LR498"/>
      <c r="LS498"/>
      <c r="LT498"/>
      <c r="LU498"/>
      <c r="LV498"/>
      <c r="LW498"/>
      <c r="LX498"/>
      <c r="LY498"/>
      <c r="LZ498"/>
      <c r="MA498"/>
      <c r="MB498"/>
      <c r="MC498"/>
      <c r="MD498"/>
      <c r="ME498"/>
      <c r="MF498"/>
      <c r="MG498"/>
      <c r="MH498"/>
      <c r="MI498"/>
      <c r="MJ498"/>
      <c r="MK498"/>
      <c r="ML498"/>
      <c r="MM498"/>
      <c r="MN498"/>
      <c r="MO498"/>
      <c r="MP498"/>
      <c r="MQ498"/>
      <c r="MR498"/>
      <c r="MS498"/>
      <c r="MT498"/>
      <c r="MU498"/>
      <c r="MV498"/>
      <c r="MW498"/>
      <c r="MX498"/>
      <c r="MY498"/>
      <c r="MZ498"/>
      <c r="NA498"/>
      <c r="NB498"/>
      <c r="NC498"/>
      <c r="ND498"/>
      <c r="NE498"/>
      <c r="NF498"/>
      <c r="NG498"/>
      <c r="NH498"/>
      <c r="NI498"/>
      <c r="NJ498"/>
      <c r="NK498"/>
      <c r="NL498"/>
      <c r="NM498"/>
      <c r="NN498"/>
      <c r="NO498"/>
      <c r="NP498"/>
      <c r="NQ498"/>
      <c r="NR498"/>
      <c r="NS498"/>
      <c r="NT498"/>
      <c r="NU498"/>
      <c r="NV498"/>
      <c r="NW498"/>
      <c r="NX498"/>
      <c r="NY498"/>
      <c r="NZ498"/>
      <c r="OA498"/>
      <c r="OB498"/>
      <c r="OC498"/>
      <c r="OD498"/>
      <c r="OE498"/>
      <c r="OF498"/>
      <c r="OG498"/>
      <c r="OH498"/>
      <c r="OI498"/>
      <c r="OJ498"/>
      <c r="OK498"/>
      <c r="OL498"/>
      <c r="OM498"/>
      <c r="ON498"/>
      <c r="OO498"/>
      <c r="OP498"/>
      <c r="OQ498"/>
      <c r="OR498"/>
      <c r="OS498"/>
      <c r="OT498"/>
      <c r="OU498"/>
      <c r="OV498"/>
      <c r="OW498"/>
      <c r="OX498"/>
      <c r="OY498"/>
      <c r="OZ498"/>
      <c r="PA498"/>
      <c r="PB498"/>
      <c r="PC498"/>
      <c r="PD498"/>
      <c r="PE498"/>
      <c r="PF498"/>
      <c r="PG498"/>
      <c r="PH498"/>
      <c r="PI498"/>
      <c r="PJ498"/>
      <c r="PK498"/>
      <c r="PL498"/>
      <c r="PM498"/>
      <c r="PN498"/>
      <c r="PO498"/>
      <c r="PP498"/>
      <c r="PQ498"/>
      <c r="PR498"/>
      <c r="PS498"/>
      <c r="PT498"/>
      <c r="PU498"/>
      <c r="PV498"/>
      <c r="PW498"/>
      <c r="PX498"/>
      <c r="PY498"/>
      <c r="PZ498"/>
      <c r="QA498"/>
      <c r="QB498"/>
      <c r="QC498"/>
      <c r="QD498"/>
      <c r="QE498"/>
      <c r="QF498"/>
      <c r="QG498"/>
      <c r="QH498"/>
      <c r="QI498"/>
      <c r="QJ498"/>
      <c r="QK498"/>
      <c r="QL498"/>
      <c r="QM498"/>
      <c r="QN498"/>
      <c r="QO498"/>
      <c r="QP498"/>
      <c r="QQ498"/>
      <c r="QR498"/>
      <c r="QS498"/>
      <c r="QT498"/>
      <c r="QU498"/>
      <c r="QV498"/>
      <c r="QW498"/>
      <c r="QX498"/>
      <c r="QY498"/>
      <c r="QZ498"/>
      <c r="RA498"/>
      <c r="RB498"/>
      <c r="RC498"/>
      <c r="RD498"/>
      <c r="RE498"/>
      <c r="RF498"/>
      <c r="RG498"/>
      <c r="RH498"/>
      <c r="RI498"/>
      <c r="RJ498"/>
      <c r="RK498"/>
      <c r="RL498"/>
      <c r="RM498"/>
      <c r="RN498"/>
      <c r="RO498"/>
      <c r="RP498"/>
      <c r="RQ498"/>
    </row>
    <row r="499" spans="1:485" s="40" customFormat="1" x14ac:dyDescent="0.2">
      <c r="A499" s="46" t="s">
        <v>775</v>
      </c>
      <c r="B499" s="47" t="s">
        <v>776</v>
      </c>
      <c r="C499" s="47" t="s">
        <v>39</v>
      </c>
      <c r="D499" s="47" t="s">
        <v>782</v>
      </c>
      <c r="E499" s="26">
        <v>46702</v>
      </c>
      <c r="F499" s="156">
        <v>139310</v>
      </c>
      <c r="G499" s="2">
        <f t="shared" si="15"/>
        <v>92608</v>
      </c>
      <c r="H499" s="44">
        <f t="shared" si="14"/>
        <v>1.9830000000000001</v>
      </c>
      <c r="I499" s="61" t="s">
        <v>870</v>
      </c>
      <c r="J499" s="65" t="s">
        <v>870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  <c r="JN499"/>
      <c r="JO499"/>
      <c r="JP499"/>
      <c r="JQ499"/>
      <c r="JR499"/>
      <c r="JS499"/>
      <c r="JT499"/>
      <c r="JU499"/>
      <c r="JV499"/>
      <c r="JW499"/>
      <c r="JX499"/>
      <c r="JY499"/>
      <c r="JZ499"/>
      <c r="KA499"/>
      <c r="KB499"/>
      <c r="KC499"/>
      <c r="KD499"/>
      <c r="KE499"/>
      <c r="KF499"/>
      <c r="KG499"/>
      <c r="KH499"/>
      <c r="KI499"/>
      <c r="KJ499"/>
      <c r="KK499"/>
      <c r="KL499"/>
      <c r="KM499"/>
      <c r="KN499"/>
      <c r="KO499"/>
      <c r="KP499"/>
      <c r="KQ499"/>
      <c r="KR499"/>
      <c r="KS499"/>
      <c r="KT499"/>
      <c r="KU499"/>
      <c r="KV499"/>
      <c r="KW499"/>
      <c r="KX499"/>
      <c r="KY499"/>
      <c r="KZ499"/>
      <c r="LA499"/>
      <c r="LB499"/>
      <c r="LC499"/>
      <c r="LD499"/>
      <c r="LE499"/>
      <c r="LF499"/>
      <c r="LG499"/>
      <c r="LH499"/>
      <c r="LI499"/>
      <c r="LJ499"/>
      <c r="LK499"/>
      <c r="LL499"/>
      <c r="LM499"/>
      <c r="LN499"/>
      <c r="LO499"/>
      <c r="LP499"/>
      <c r="LQ499"/>
      <c r="LR499"/>
      <c r="LS499"/>
      <c r="LT499"/>
      <c r="LU499"/>
      <c r="LV499"/>
      <c r="LW499"/>
      <c r="LX499"/>
      <c r="LY499"/>
      <c r="LZ499"/>
      <c r="MA499"/>
      <c r="MB499"/>
      <c r="MC499"/>
      <c r="MD499"/>
      <c r="ME499"/>
      <c r="MF499"/>
      <c r="MG499"/>
      <c r="MH499"/>
      <c r="MI499"/>
      <c r="MJ499"/>
      <c r="MK499"/>
      <c r="ML499"/>
      <c r="MM499"/>
      <c r="MN499"/>
      <c r="MO499"/>
      <c r="MP499"/>
      <c r="MQ499"/>
      <c r="MR499"/>
      <c r="MS499"/>
      <c r="MT499"/>
      <c r="MU499"/>
      <c r="MV499"/>
      <c r="MW499"/>
      <c r="MX499"/>
      <c r="MY499"/>
      <c r="MZ499"/>
      <c r="NA499"/>
      <c r="NB499"/>
      <c r="NC499"/>
      <c r="ND499"/>
      <c r="NE499"/>
      <c r="NF499"/>
      <c r="NG499"/>
      <c r="NH499"/>
      <c r="NI499"/>
      <c r="NJ499"/>
      <c r="NK499"/>
      <c r="NL499"/>
      <c r="NM499"/>
      <c r="NN499"/>
      <c r="NO499"/>
      <c r="NP499"/>
      <c r="NQ499"/>
      <c r="NR499"/>
      <c r="NS499"/>
      <c r="NT499"/>
      <c r="NU499"/>
      <c r="NV499"/>
      <c r="NW499"/>
      <c r="NX499"/>
      <c r="NY499"/>
      <c r="NZ499"/>
      <c r="OA499"/>
      <c r="OB499"/>
      <c r="OC499"/>
      <c r="OD499"/>
      <c r="OE499"/>
      <c r="OF499"/>
      <c r="OG499"/>
      <c r="OH499"/>
      <c r="OI499"/>
      <c r="OJ499"/>
      <c r="OK499"/>
      <c r="OL499"/>
      <c r="OM499"/>
      <c r="ON499"/>
      <c r="OO499"/>
      <c r="OP499"/>
      <c r="OQ499"/>
      <c r="OR499"/>
      <c r="OS499"/>
      <c r="OT499"/>
      <c r="OU499"/>
      <c r="OV499"/>
      <c r="OW499"/>
      <c r="OX499"/>
      <c r="OY499"/>
      <c r="OZ499"/>
      <c r="PA499"/>
      <c r="PB499"/>
      <c r="PC499"/>
      <c r="PD499"/>
      <c r="PE499"/>
      <c r="PF499"/>
      <c r="PG499"/>
      <c r="PH499"/>
      <c r="PI499"/>
      <c r="PJ499"/>
      <c r="PK499"/>
      <c r="PL499"/>
      <c r="PM499"/>
      <c r="PN499"/>
      <c r="PO499"/>
      <c r="PP499"/>
      <c r="PQ499"/>
      <c r="PR499"/>
      <c r="PS499"/>
      <c r="PT499"/>
      <c r="PU499"/>
      <c r="PV499"/>
      <c r="PW499"/>
      <c r="PX499"/>
      <c r="PY499"/>
      <c r="PZ499"/>
      <c r="QA499"/>
      <c r="QB499"/>
      <c r="QC499"/>
      <c r="QD499"/>
      <c r="QE499"/>
      <c r="QF499"/>
      <c r="QG499"/>
      <c r="QH499"/>
      <c r="QI499"/>
      <c r="QJ499"/>
      <c r="QK499"/>
      <c r="QL499"/>
      <c r="QM499"/>
      <c r="QN499"/>
      <c r="QO499"/>
      <c r="QP499"/>
      <c r="QQ499"/>
      <c r="QR499"/>
      <c r="QS499"/>
      <c r="QT499"/>
      <c r="QU499"/>
      <c r="QV499"/>
      <c r="QW499"/>
      <c r="QX499"/>
      <c r="QY499"/>
      <c r="QZ499"/>
      <c r="RA499"/>
      <c r="RB499"/>
      <c r="RC499"/>
      <c r="RD499"/>
      <c r="RE499"/>
      <c r="RF499"/>
      <c r="RG499"/>
      <c r="RH499"/>
      <c r="RI499"/>
      <c r="RJ499"/>
      <c r="RK499"/>
      <c r="RL499"/>
      <c r="RM499"/>
      <c r="RN499"/>
      <c r="RO499"/>
      <c r="RP499"/>
      <c r="RQ499"/>
    </row>
    <row r="500" spans="1:485" s="40" customFormat="1" x14ac:dyDescent="0.2">
      <c r="A500" s="46" t="s">
        <v>775</v>
      </c>
      <c r="B500" s="47" t="s">
        <v>776</v>
      </c>
      <c r="C500" s="47" t="s">
        <v>378</v>
      </c>
      <c r="D500" s="47" t="s">
        <v>783</v>
      </c>
      <c r="E500" s="26">
        <v>2100857</v>
      </c>
      <c r="F500" s="156">
        <v>2433942</v>
      </c>
      <c r="G500" s="2">
        <f t="shared" si="15"/>
        <v>333085</v>
      </c>
      <c r="H500" s="44">
        <f t="shared" si="14"/>
        <v>0.1585</v>
      </c>
      <c r="I500" s="61" t="s">
        <v>870</v>
      </c>
      <c r="J500" s="65" t="s">
        <v>870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  <c r="JN500"/>
      <c r="JO500"/>
      <c r="JP500"/>
      <c r="JQ500"/>
      <c r="JR500"/>
      <c r="JS500"/>
      <c r="JT500"/>
      <c r="JU500"/>
      <c r="JV500"/>
      <c r="JW500"/>
      <c r="JX500"/>
      <c r="JY500"/>
      <c r="JZ500"/>
      <c r="KA500"/>
      <c r="KB500"/>
      <c r="KC500"/>
      <c r="KD500"/>
      <c r="KE500"/>
      <c r="KF500"/>
      <c r="KG500"/>
      <c r="KH500"/>
      <c r="KI500"/>
      <c r="KJ500"/>
      <c r="KK500"/>
      <c r="KL500"/>
      <c r="KM500"/>
      <c r="KN500"/>
      <c r="KO500"/>
      <c r="KP500"/>
      <c r="KQ500"/>
      <c r="KR500"/>
      <c r="KS500"/>
      <c r="KT500"/>
      <c r="KU500"/>
      <c r="KV500"/>
      <c r="KW500"/>
      <c r="KX500"/>
      <c r="KY500"/>
      <c r="KZ500"/>
      <c r="LA500"/>
      <c r="LB500"/>
      <c r="LC500"/>
      <c r="LD500"/>
      <c r="LE500"/>
      <c r="LF500"/>
      <c r="LG500"/>
      <c r="LH500"/>
      <c r="LI500"/>
      <c r="LJ500"/>
      <c r="LK500"/>
      <c r="LL500"/>
      <c r="LM500"/>
      <c r="LN500"/>
      <c r="LO500"/>
      <c r="LP500"/>
      <c r="LQ500"/>
      <c r="LR500"/>
      <c r="LS500"/>
      <c r="LT500"/>
      <c r="LU500"/>
      <c r="LV500"/>
      <c r="LW500"/>
      <c r="LX500"/>
      <c r="LY500"/>
      <c r="LZ500"/>
      <c r="MA500"/>
      <c r="MB500"/>
      <c r="MC500"/>
      <c r="MD500"/>
      <c r="ME500"/>
      <c r="MF500"/>
      <c r="MG500"/>
      <c r="MH500"/>
      <c r="MI500"/>
      <c r="MJ500"/>
      <c r="MK500"/>
      <c r="ML500"/>
      <c r="MM500"/>
      <c r="MN500"/>
      <c r="MO500"/>
      <c r="MP500"/>
      <c r="MQ500"/>
      <c r="MR500"/>
      <c r="MS500"/>
      <c r="MT500"/>
      <c r="MU500"/>
      <c r="MV500"/>
      <c r="MW500"/>
      <c r="MX500"/>
      <c r="MY500"/>
      <c r="MZ500"/>
      <c r="NA500"/>
      <c r="NB500"/>
      <c r="NC500"/>
      <c r="ND500"/>
      <c r="NE500"/>
      <c r="NF500"/>
      <c r="NG500"/>
      <c r="NH500"/>
      <c r="NI500"/>
      <c r="NJ500"/>
      <c r="NK500"/>
      <c r="NL500"/>
      <c r="NM500"/>
      <c r="NN500"/>
      <c r="NO500"/>
      <c r="NP500"/>
      <c r="NQ500"/>
      <c r="NR500"/>
      <c r="NS500"/>
      <c r="NT500"/>
      <c r="NU500"/>
      <c r="NV500"/>
      <c r="NW500"/>
      <c r="NX500"/>
      <c r="NY500"/>
      <c r="NZ500"/>
      <c r="OA500"/>
      <c r="OB500"/>
      <c r="OC500"/>
      <c r="OD500"/>
      <c r="OE500"/>
      <c r="OF500"/>
      <c r="OG500"/>
      <c r="OH500"/>
      <c r="OI500"/>
      <c r="OJ500"/>
      <c r="OK500"/>
      <c r="OL500"/>
      <c r="OM500"/>
      <c r="ON500"/>
      <c r="OO500"/>
      <c r="OP500"/>
      <c r="OQ500"/>
      <c r="OR500"/>
      <c r="OS500"/>
      <c r="OT500"/>
      <c r="OU500"/>
      <c r="OV500"/>
      <c r="OW500"/>
      <c r="OX500"/>
      <c r="OY500"/>
      <c r="OZ500"/>
      <c r="PA500"/>
      <c r="PB500"/>
      <c r="PC500"/>
      <c r="PD500"/>
      <c r="PE500"/>
      <c r="PF500"/>
      <c r="PG500"/>
      <c r="PH500"/>
      <c r="PI500"/>
      <c r="PJ500"/>
      <c r="PK500"/>
      <c r="PL500"/>
      <c r="PM500"/>
      <c r="PN500"/>
      <c r="PO500"/>
      <c r="PP500"/>
      <c r="PQ500"/>
      <c r="PR500"/>
      <c r="PS500"/>
      <c r="PT500"/>
      <c r="PU500"/>
      <c r="PV500"/>
      <c r="PW500"/>
      <c r="PX500"/>
      <c r="PY500"/>
      <c r="PZ500"/>
      <c r="QA500"/>
      <c r="QB500"/>
      <c r="QC500"/>
      <c r="QD500"/>
      <c r="QE500"/>
      <c r="QF500"/>
      <c r="QG500"/>
      <c r="QH500"/>
      <c r="QI500"/>
      <c r="QJ500"/>
      <c r="QK500"/>
      <c r="QL500"/>
      <c r="QM500"/>
      <c r="QN500"/>
      <c r="QO500"/>
      <c r="QP500"/>
      <c r="QQ500"/>
      <c r="QR500"/>
      <c r="QS500"/>
      <c r="QT500"/>
      <c r="QU500"/>
      <c r="QV500"/>
      <c r="QW500"/>
      <c r="QX500"/>
      <c r="QY500"/>
      <c r="QZ500"/>
      <c r="RA500"/>
      <c r="RB500"/>
      <c r="RC500"/>
      <c r="RD500"/>
      <c r="RE500"/>
      <c r="RF500"/>
      <c r="RG500"/>
      <c r="RH500"/>
      <c r="RI500"/>
      <c r="RJ500"/>
      <c r="RK500"/>
      <c r="RL500"/>
      <c r="RM500"/>
      <c r="RN500"/>
      <c r="RO500"/>
      <c r="RP500"/>
      <c r="RQ500"/>
    </row>
    <row r="501" spans="1:485" s="40" customFormat="1" x14ac:dyDescent="0.2">
      <c r="A501" s="46" t="s">
        <v>775</v>
      </c>
      <c r="B501" s="47" t="s">
        <v>776</v>
      </c>
      <c r="C501" s="47" t="s">
        <v>603</v>
      </c>
      <c r="D501" s="47" t="s">
        <v>784</v>
      </c>
      <c r="E501" s="26">
        <v>687816</v>
      </c>
      <c r="F501" s="156">
        <v>773140</v>
      </c>
      <c r="G501" s="2">
        <f t="shared" si="15"/>
        <v>85324</v>
      </c>
      <c r="H501" s="44">
        <f t="shared" si="14"/>
        <v>0.1241</v>
      </c>
      <c r="I501" s="61" t="s">
        <v>870</v>
      </c>
      <c r="J501" s="65" t="s">
        <v>870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  <c r="JN501"/>
      <c r="JO501"/>
      <c r="JP501"/>
      <c r="JQ501"/>
      <c r="JR501"/>
      <c r="JS501"/>
      <c r="JT501"/>
      <c r="JU501"/>
      <c r="JV501"/>
      <c r="JW501"/>
      <c r="JX501"/>
      <c r="JY501"/>
      <c r="JZ501"/>
      <c r="KA501"/>
      <c r="KB501"/>
      <c r="KC501"/>
      <c r="KD501"/>
      <c r="KE501"/>
      <c r="KF501"/>
      <c r="KG501"/>
      <c r="KH501"/>
      <c r="KI501"/>
      <c r="KJ501"/>
      <c r="KK501"/>
      <c r="KL501"/>
      <c r="KM501"/>
      <c r="KN501"/>
      <c r="KO501"/>
      <c r="KP501"/>
      <c r="KQ501"/>
      <c r="KR501"/>
      <c r="KS501"/>
      <c r="KT501"/>
      <c r="KU501"/>
      <c r="KV501"/>
      <c r="KW501"/>
      <c r="KX501"/>
      <c r="KY501"/>
      <c r="KZ501"/>
      <c r="LA501"/>
      <c r="LB501"/>
      <c r="LC501"/>
      <c r="LD501"/>
      <c r="LE501"/>
      <c r="LF501"/>
      <c r="LG501"/>
      <c r="LH501"/>
      <c r="LI501"/>
      <c r="LJ501"/>
      <c r="LK501"/>
      <c r="LL501"/>
      <c r="LM501"/>
      <c r="LN501"/>
      <c r="LO501"/>
      <c r="LP501"/>
      <c r="LQ501"/>
      <c r="LR501"/>
      <c r="LS501"/>
      <c r="LT501"/>
      <c r="LU501"/>
      <c r="LV501"/>
      <c r="LW501"/>
      <c r="LX501"/>
      <c r="LY501"/>
      <c r="LZ501"/>
      <c r="MA501"/>
      <c r="MB501"/>
      <c r="MC501"/>
      <c r="MD501"/>
      <c r="ME501"/>
      <c r="MF501"/>
      <c r="MG501"/>
      <c r="MH501"/>
      <c r="MI501"/>
      <c r="MJ501"/>
      <c r="MK501"/>
      <c r="ML501"/>
      <c r="MM501"/>
      <c r="MN501"/>
      <c r="MO501"/>
      <c r="MP501"/>
      <c r="MQ501"/>
      <c r="MR501"/>
      <c r="MS501"/>
      <c r="MT501"/>
      <c r="MU501"/>
      <c r="MV501"/>
      <c r="MW501"/>
      <c r="MX501"/>
      <c r="MY501"/>
      <c r="MZ501"/>
      <c r="NA501"/>
      <c r="NB501"/>
      <c r="NC501"/>
      <c r="ND501"/>
      <c r="NE501"/>
      <c r="NF501"/>
      <c r="NG501"/>
      <c r="NH501"/>
      <c r="NI501"/>
      <c r="NJ501"/>
      <c r="NK501"/>
      <c r="NL501"/>
      <c r="NM501"/>
      <c r="NN501"/>
      <c r="NO501"/>
      <c r="NP501"/>
      <c r="NQ501"/>
      <c r="NR501"/>
      <c r="NS501"/>
      <c r="NT501"/>
      <c r="NU501"/>
      <c r="NV501"/>
      <c r="NW501"/>
      <c r="NX501"/>
      <c r="NY501"/>
      <c r="NZ501"/>
      <c r="OA501"/>
      <c r="OB501"/>
      <c r="OC501"/>
      <c r="OD501"/>
      <c r="OE501"/>
      <c r="OF501"/>
      <c r="OG501"/>
      <c r="OH501"/>
      <c r="OI501"/>
      <c r="OJ501"/>
      <c r="OK501"/>
      <c r="OL501"/>
      <c r="OM501"/>
      <c r="ON501"/>
      <c r="OO501"/>
      <c r="OP501"/>
      <c r="OQ501"/>
      <c r="OR501"/>
      <c r="OS501"/>
      <c r="OT501"/>
      <c r="OU501"/>
      <c r="OV501"/>
      <c r="OW501"/>
      <c r="OX501"/>
      <c r="OY501"/>
      <c r="OZ501"/>
      <c r="PA501"/>
      <c r="PB501"/>
      <c r="PC501"/>
      <c r="PD501"/>
      <c r="PE501"/>
      <c r="PF501"/>
      <c r="PG501"/>
      <c r="PH501"/>
      <c r="PI501"/>
      <c r="PJ501"/>
      <c r="PK501"/>
      <c r="PL501"/>
      <c r="PM501"/>
      <c r="PN501"/>
      <c r="PO501"/>
      <c r="PP501"/>
      <c r="PQ501"/>
      <c r="PR501"/>
      <c r="PS501"/>
      <c r="PT501"/>
      <c r="PU501"/>
      <c r="PV501"/>
      <c r="PW501"/>
      <c r="PX501"/>
      <c r="PY501"/>
      <c r="PZ501"/>
      <c r="QA501"/>
      <c r="QB501"/>
      <c r="QC501"/>
      <c r="QD501"/>
      <c r="QE501"/>
      <c r="QF501"/>
      <c r="QG501"/>
      <c r="QH501"/>
      <c r="QI501"/>
      <c r="QJ501"/>
      <c r="QK501"/>
      <c r="QL501"/>
      <c r="QM501"/>
      <c r="QN501"/>
      <c r="QO501"/>
      <c r="QP501"/>
      <c r="QQ501"/>
      <c r="QR501"/>
      <c r="QS501"/>
      <c r="QT501"/>
      <c r="QU501"/>
      <c r="QV501"/>
      <c r="QW501"/>
      <c r="QX501"/>
      <c r="QY501"/>
      <c r="QZ501"/>
      <c r="RA501"/>
      <c r="RB501"/>
      <c r="RC501"/>
      <c r="RD501"/>
      <c r="RE501"/>
      <c r="RF501"/>
      <c r="RG501"/>
      <c r="RH501"/>
      <c r="RI501"/>
      <c r="RJ501"/>
      <c r="RK501"/>
      <c r="RL501"/>
      <c r="RM501"/>
      <c r="RN501"/>
      <c r="RO501"/>
      <c r="RP501"/>
      <c r="RQ501"/>
    </row>
    <row r="502" spans="1:485" s="40" customFormat="1" x14ac:dyDescent="0.2">
      <c r="A502" s="46" t="s">
        <v>775</v>
      </c>
      <c r="B502" s="47" t="s">
        <v>776</v>
      </c>
      <c r="C502" s="47" t="s">
        <v>785</v>
      </c>
      <c r="D502" s="47" t="s">
        <v>786</v>
      </c>
      <c r="E502" s="26">
        <v>21955</v>
      </c>
      <c r="F502" s="156">
        <v>63609</v>
      </c>
      <c r="G502" s="2">
        <f t="shared" si="15"/>
        <v>41654</v>
      </c>
      <c r="H502" s="44">
        <f t="shared" si="14"/>
        <v>1.8972</v>
      </c>
      <c r="I502" s="61">
        <v>1</v>
      </c>
      <c r="J502" s="65" t="s">
        <v>870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  <c r="JN502"/>
      <c r="JO502"/>
      <c r="JP502"/>
      <c r="JQ502"/>
      <c r="JR502"/>
      <c r="JS502"/>
      <c r="JT502"/>
      <c r="JU502"/>
      <c r="JV502"/>
      <c r="JW502"/>
      <c r="JX502"/>
      <c r="JY502"/>
      <c r="JZ502"/>
      <c r="KA502"/>
      <c r="KB502"/>
      <c r="KC502"/>
      <c r="KD502"/>
      <c r="KE502"/>
      <c r="KF502"/>
      <c r="KG502"/>
      <c r="KH502"/>
      <c r="KI502"/>
      <c r="KJ502"/>
      <c r="KK502"/>
      <c r="KL502"/>
      <c r="KM502"/>
      <c r="KN502"/>
      <c r="KO502"/>
      <c r="KP502"/>
      <c r="KQ502"/>
      <c r="KR502"/>
      <c r="KS502"/>
      <c r="KT502"/>
      <c r="KU502"/>
      <c r="KV502"/>
      <c r="KW502"/>
      <c r="KX502"/>
      <c r="KY502"/>
      <c r="KZ502"/>
      <c r="LA502"/>
      <c r="LB502"/>
      <c r="LC502"/>
      <c r="LD502"/>
      <c r="LE502"/>
      <c r="LF502"/>
      <c r="LG502"/>
      <c r="LH502"/>
      <c r="LI502"/>
      <c r="LJ502"/>
      <c r="LK502"/>
      <c r="LL502"/>
      <c r="LM502"/>
      <c r="LN502"/>
      <c r="LO502"/>
      <c r="LP502"/>
      <c r="LQ502"/>
      <c r="LR502"/>
      <c r="LS502"/>
      <c r="LT502"/>
      <c r="LU502"/>
      <c r="LV502"/>
      <c r="LW502"/>
      <c r="LX502"/>
      <c r="LY502"/>
      <c r="LZ502"/>
      <c r="MA502"/>
      <c r="MB502"/>
      <c r="MC502"/>
      <c r="MD502"/>
      <c r="ME502"/>
      <c r="MF502"/>
      <c r="MG502"/>
      <c r="MH502"/>
      <c r="MI502"/>
      <c r="MJ502"/>
      <c r="MK502"/>
      <c r="ML502"/>
      <c r="MM502"/>
      <c r="MN502"/>
      <c r="MO502"/>
      <c r="MP502"/>
      <c r="MQ502"/>
      <c r="MR502"/>
      <c r="MS502"/>
      <c r="MT502"/>
      <c r="MU502"/>
      <c r="MV502"/>
      <c r="MW502"/>
      <c r="MX502"/>
      <c r="MY502"/>
      <c r="MZ502"/>
      <c r="NA502"/>
      <c r="NB502"/>
      <c r="NC502"/>
      <c r="ND502"/>
      <c r="NE502"/>
      <c r="NF502"/>
      <c r="NG502"/>
      <c r="NH502"/>
      <c r="NI502"/>
      <c r="NJ502"/>
      <c r="NK502"/>
      <c r="NL502"/>
      <c r="NM502"/>
      <c r="NN502"/>
      <c r="NO502"/>
      <c r="NP502"/>
      <c r="NQ502"/>
      <c r="NR502"/>
      <c r="NS502"/>
      <c r="NT502"/>
      <c r="NU502"/>
      <c r="NV502"/>
      <c r="NW502"/>
      <c r="NX502"/>
      <c r="NY502"/>
      <c r="NZ502"/>
      <c r="OA502"/>
      <c r="OB502"/>
      <c r="OC502"/>
      <c r="OD502"/>
      <c r="OE502"/>
      <c r="OF502"/>
      <c r="OG502"/>
      <c r="OH502"/>
      <c r="OI502"/>
      <c r="OJ502"/>
      <c r="OK502"/>
      <c r="OL502"/>
      <c r="OM502"/>
      <c r="ON502"/>
      <c r="OO502"/>
      <c r="OP502"/>
      <c r="OQ502"/>
      <c r="OR502"/>
      <c r="OS502"/>
      <c r="OT502"/>
      <c r="OU502"/>
      <c r="OV502"/>
      <c r="OW502"/>
      <c r="OX502"/>
      <c r="OY502"/>
      <c r="OZ502"/>
      <c r="PA502"/>
      <c r="PB502"/>
      <c r="PC502"/>
      <c r="PD502"/>
      <c r="PE502"/>
      <c r="PF502"/>
      <c r="PG502"/>
      <c r="PH502"/>
      <c r="PI502"/>
      <c r="PJ502"/>
      <c r="PK502"/>
      <c r="PL502"/>
      <c r="PM502"/>
      <c r="PN502"/>
      <c r="PO502"/>
      <c r="PP502"/>
      <c r="PQ502"/>
      <c r="PR502"/>
      <c r="PS502"/>
      <c r="PT502"/>
      <c r="PU502"/>
      <c r="PV502"/>
      <c r="PW502"/>
      <c r="PX502"/>
      <c r="PY502"/>
      <c r="PZ502"/>
      <c r="QA502"/>
      <c r="QB502"/>
      <c r="QC502"/>
      <c r="QD502"/>
      <c r="QE502"/>
      <c r="QF502"/>
      <c r="QG502"/>
      <c r="QH502"/>
      <c r="QI502"/>
      <c r="QJ502"/>
      <c r="QK502"/>
      <c r="QL502"/>
      <c r="QM502"/>
      <c r="QN502"/>
      <c r="QO502"/>
      <c r="QP502"/>
      <c r="QQ502"/>
      <c r="QR502"/>
      <c r="QS502"/>
      <c r="QT502"/>
      <c r="QU502"/>
      <c r="QV502"/>
      <c r="QW502"/>
      <c r="QX502"/>
      <c r="QY502"/>
      <c r="QZ502"/>
      <c r="RA502"/>
      <c r="RB502"/>
      <c r="RC502"/>
      <c r="RD502"/>
      <c r="RE502"/>
      <c r="RF502"/>
      <c r="RG502"/>
      <c r="RH502"/>
      <c r="RI502"/>
      <c r="RJ502"/>
      <c r="RK502"/>
      <c r="RL502"/>
      <c r="RM502"/>
      <c r="RN502"/>
      <c r="RO502"/>
      <c r="RP502"/>
      <c r="RQ502"/>
    </row>
    <row r="503" spans="1:485" s="40" customFormat="1" x14ac:dyDescent="0.2">
      <c r="A503" s="46" t="s">
        <v>775</v>
      </c>
      <c r="B503" s="47" t="s">
        <v>776</v>
      </c>
      <c r="C503" s="47" t="s">
        <v>787</v>
      </c>
      <c r="D503" s="47" t="s">
        <v>788</v>
      </c>
      <c r="E503" s="26">
        <v>653992</v>
      </c>
      <c r="F503" s="156">
        <v>853528</v>
      </c>
      <c r="G503" s="2">
        <f t="shared" si="15"/>
        <v>199536</v>
      </c>
      <c r="H503" s="44">
        <f t="shared" si="14"/>
        <v>0.30509999999999998</v>
      </c>
      <c r="I503" s="61" t="s">
        <v>870</v>
      </c>
      <c r="J503" s="65" t="s">
        <v>870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  <c r="JN503"/>
      <c r="JO503"/>
      <c r="JP503"/>
      <c r="JQ503"/>
      <c r="JR503"/>
      <c r="JS503"/>
      <c r="JT503"/>
      <c r="JU503"/>
      <c r="JV503"/>
      <c r="JW503"/>
      <c r="JX503"/>
      <c r="JY503"/>
      <c r="JZ503"/>
      <c r="KA503"/>
      <c r="KB503"/>
      <c r="KC503"/>
      <c r="KD503"/>
      <c r="KE503"/>
      <c r="KF503"/>
      <c r="KG503"/>
      <c r="KH503"/>
      <c r="KI503"/>
      <c r="KJ503"/>
      <c r="KK503"/>
      <c r="KL503"/>
      <c r="KM503"/>
      <c r="KN503"/>
      <c r="KO503"/>
      <c r="KP503"/>
      <c r="KQ503"/>
      <c r="KR503"/>
      <c r="KS503"/>
      <c r="KT503"/>
      <c r="KU503"/>
      <c r="KV503"/>
      <c r="KW503"/>
      <c r="KX503"/>
      <c r="KY503"/>
      <c r="KZ503"/>
      <c r="LA503"/>
      <c r="LB503"/>
      <c r="LC503"/>
      <c r="LD503"/>
      <c r="LE503"/>
      <c r="LF503"/>
      <c r="LG503"/>
      <c r="LH503"/>
      <c r="LI503"/>
      <c r="LJ503"/>
      <c r="LK503"/>
      <c r="LL503"/>
      <c r="LM503"/>
      <c r="LN503"/>
      <c r="LO503"/>
      <c r="LP503"/>
      <c r="LQ503"/>
      <c r="LR503"/>
      <c r="LS503"/>
      <c r="LT503"/>
      <c r="LU503"/>
      <c r="LV503"/>
      <c r="LW503"/>
      <c r="LX503"/>
      <c r="LY503"/>
      <c r="LZ503"/>
      <c r="MA503"/>
      <c r="MB503"/>
      <c r="MC503"/>
      <c r="MD503"/>
      <c r="ME503"/>
      <c r="MF503"/>
      <c r="MG503"/>
      <c r="MH503"/>
      <c r="MI503"/>
      <c r="MJ503"/>
      <c r="MK503"/>
      <c r="ML503"/>
      <c r="MM503"/>
      <c r="MN503"/>
      <c r="MO503"/>
      <c r="MP503"/>
      <c r="MQ503"/>
      <c r="MR503"/>
      <c r="MS503"/>
      <c r="MT503"/>
      <c r="MU503"/>
      <c r="MV503"/>
      <c r="MW503"/>
      <c r="MX503"/>
      <c r="MY503"/>
      <c r="MZ503"/>
      <c r="NA503"/>
      <c r="NB503"/>
      <c r="NC503"/>
      <c r="ND503"/>
      <c r="NE503"/>
      <c r="NF503"/>
      <c r="NG503"/>
      <c r="NH503"/>
      <c r="NI503"/>
      <c r="NJ503"/>
      <c r="NK503"/>
      <c r="NL503"/>
      <c r="NM503"/>
      <c r="NN503"/>
      <c r="NO503"/>
      <c r="NP503"/>
      <c r="NQ503"/>
      <c r="NR503"/>
      <c r="NS503"/>
      <c r="NT503"/>
      <c r="NU503"/>
      <c r="NV503"/>
      <c r="NW503"/>
      <c r="NX503"/>
      <c r="NY503"/>
      <c r="NZ503"/>
      <c r="OA503"/>
      <c r="OB503"/>
      <c r="OC503"/>
      <c r="OD503"/>
      <c r="OE503"/>
      <c r="OF503"/>
      <c r="OG503"/>
      <c r="OH503"/>
      <c r="OI503"/>
      <c r="OJ503"/>
      <c r="OK503"/>
      <c r="OL503"/>
      <c r="OM503"/>
      <c r="ON503"/>
      <c r="OO503"/>
      <c r="OP503"/>
      <c r="OQ503"/>
      <c r="OR503"/>
      <c r="OS503"/>
      <c r="OT503"/>
      <c r="OU503"/>
      <c r="OV503"/>
      <c r="OW503"/>
      <c r="OX503"/>
      <c r="OY503"/>
      <c r="OZ503"/>
      <c r="PA503"/>
      <c r="PB503"/>
      <c r="PC503"/>
      <c r="PD503"/>
      <c r="PE503"/>
      <c r="PF503"/>
      <c r="PG503"/>
      <c r="PH503"/>
      <c r="PI503"/>
      <c r="PJ503"/>
      <c r="PK503"/>
      <c r="PL503"/>
      <c r="PM503"/>
      <c r="PN503"/>
      <c r="PO503"/>
      <c r="PP503"/>
      <c r="PQ503"/>
      <c r="PR503"/>
      <c r="PS503"/>
      <c r="PT503"/>
      <c r="PU503"/>
      <c r="PV503"/>
      <c r="PW503"/>
      <c r="PX503"/>
      <c r="PY503"/>
      <c r="PZ503"/>
      <c r="QA503"/>
      <c r="QB503"/>
      <c r="QC503"/>
      <c r="QD503"/>
      <c r="QE503"/>
      <c r="QF503"/>
      <c r="QG503"/>
      <c r="QH503"/>
      <c r="QI503"/>
      <c r="QJ503"/>
      <c r="QK503"/>
      <c r="QL503"/>
      <c r="QM503"/>
      <c r="QN503"/>
      <c r="QO503"/>
      <c r="QP503"/>
      <c r="QQ503"/>
      <c r="QR503"/>
      <c r="QS503"/>
      <c r="QT503"/>
      <c r="QU503"/>
      <c r="QV503"/>
      <c r="QW503"/>
      <c r="QX503"/>
      <c r="QY503"/>
      <c r="QZ503"/>
      <c r="RA503"/>
      <c r="RB503"/>
      <c r="RC503"/>
      <c r="RD503"/>
      <c r="RE503"/>
      <c r="RF503"/>
      <c r="RG503"/>
      <c r="RH503"/>
      <c r="RI503"/>
      <c r="RJ503"/>
      <c r="RK503"/>
      <c r="RL503"/>
      <c r="RM503"/>
      <c r="RN503"/>
      <c r="RO503"/>
      <c r="RP503"/>
      <c r="RQ503"/>
    </row>
    <row r="504" spans="1:485" s="40" customFormat="1" x14ac:dyDescent="0.2">
      <c r="A504" s="46" t="s">
        <v>789</v>
      </c>
      <c r="B504" s="47" t="s">
        <v>790</v>
      </c>
      <c r="C504" s="47" t="s">
        <v>510</v>
      </c>
      <c r="D504" s="47" t="s">
        <v>792</v>
      </c>
      <c r="E504" s="26">
        <v>159659</v>
      </c>
      <c r="F504" s="156">
        <v>160260</v>
      </c>
      <c r="G504" s="2">
        <f t="shared" si="15"/>
        <v>601</v>
      </c>
      <c r="H504" s="44">
        <f t="shared" si="14"/>
        <v>3.8E-3</v>
      </c>
      <c r="I504" s="61" t="s">
        <v>870</v>
      </c>
      <c r="J504" s="65" t="s">
        <v>870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  <c r="JN504"/>
      <c r="JO504"/>
      <c r="JP504"/>
      <c r="JQ504"/>
      <c r="JR504"/>
      <c r="JS504"/>
      <c r="JT504"/>
      <c r="JU504"/>
      <c r="JV504"/>
      <c r="JW504"/>
      <c r="JX504"/>
      <c r="JY504"/>
      <c r="JZ504"/>
      <c r="KA504"/>
      <c r="KB504"/>
      <c r="KC504"/>
      <c r="KD504"/>
      <c r="KE504"/>
      <c r="KF504"/>
      <c r="KG504"/>
      <c r="KH504"/>
      <c r="KI504"/>
      <c r="KJ504"/>
      <c r="KK504"/>
      <c r="KL504"/>
      <c r="KM504"/>
      <c r="KN504"/>
      <c r="KO504"/>
      <c r="KP504"/>
      <c r="KQ504"/>
      <c r="KR504"/>
      <c r="KS504"/>
      <c r="KT504"/>
      <c r="KU504"/>
      <c r="KV504"/>
      <c r="KW504"/>
      <c r="KX504"/>
      <c r="KY504"/>
      <c r="KZ504"/>
      <c r="LA504"/>
      <c r="LB504"/>
      <c r="LC504"/>
      <c r="LD504"/>
      <c r="LE504"/>
      <c r="LF504"/>
      <c r="LG504"/>
      <c r="LH504"/>
      <c r="LI504"/>
      <c r="LJ504"/>
      <c r="LK504"/>
      <c r="LL504"/>
      <c r="LM504"/>
      <c r="LN504"/>
      <c r="LO504"/>
      <c r="LP504"/>
      <c r="LQ504"/>
      <c r="LR504"/>
      <c r="LS504"/>
      <c r="LT504"/>
      <c r="LU504"/>
      <c r="LV504"/>
      <c r="LW504"/>
      <c r="LX504"/>
      <c r="LY504"/>
      <c r="LZ504"/>
      <c r="MA504"/>
      <c r="MB504"/>
      <c r="MC504"/>
      <c r="MD504"/>
      <c r="ME504"/>
      <c r="MF504"/>
      <c r="MG504"/>
      <c r="MH504"/>
      <c r="MI504"/>
      <c r="MJ504"/>
      <c r="MK504"/>
      <c r="ML504"/>
      <c r="MM504"/>
      <c r="MN504"/>
      <c r="MO504"/>
      <c r="MP504"/>
      <c r="MQ504"/>
      <c r="MR504"/>
      <c r="MS504"/>
      <c r="MT504"/>
      <c r="MU504"/>
      <c r="MV504"/>
      <c r="MW504"/>
      <c r="MX504"/>
      <c r="MY504"/>
      <c r="MZ504"/>
      <c r="NA504"/>
      <c r="NB504"/>
      <c r="NC504"/>
      <c r="ND504"/>
      <c r="NE504"/>
      <c r="NF504"/>
      <c r="NG504"/>
      <c r="NH504"/>
      <c r="NI504"/>
      <c r="NJ504"/>
      <c r="NK504"/>
      <c r="NL504"/>
      <c r="NM504"/>
      <c r="NN504"/>
      <c r="NO504"/>
      <c r="NP504"/>
      <c r="NQ504"/>
      <c r="NR504"/>
      <c r="NS504"/>
      <c r="NT504"/>
      <c r="NU504"/>
      <c r="NV504"/>
      <c r="NW504"/>
      <c r="NX504"/>
      <c r="NY504"/>
      <c r="NZ504"/>
      <c r="OA504"/>
      <c r="OB504"/>
      <c r="OC504"/>
      <c r="OD504"/>
      <c r="OE504"/>
      <c r="OF504"/>
      <c r="OG504"/>
      <c r="OH504"/>
      <c r="OI504"/>
      <c r="OJ504"/>
      <c r="OK504"/>
      <c r="OL504"/>
      <c r="OM504"/>
      <c r="ON504"/>
      <c r="OO504"/>
      <c r="OP504"/>
      <c r="OQ504"/>
      <c r="OR504"/>
      <c r="OS504"/>
      <c r="OT504"/>
      <c r="OU504"/>
      <c r="OV504"/>
      <c r="OW504"/>
      <c r="OX504"/>
      <c r="OY504"/>
      <c r="OZ504"/>
      <c r="PA504"/>
      <c r="PB504"/>
      <c r="PC504"/>
      <c r="PD504"/>
      <c r="PE504"/>
      <c r="PF504"/>
      <c r="PG504"/>
      <c r="PH504"/>
      <c r="PI504"/>
      <c r="PJ504"/>
      <c r="PK504"/>
      <c r="PL504"/>
      <c r="PM504"/>
      <c r="PN504"/>
      <c r="PO504"/>
      <c r="PP504"/>
      <c r="PQ504"/>
      <c r="PR504"/>
      <c r="PS504"/>
      <c r="PT504"/>
      <c r="PU504"/>
      <c r="PV504"/>
      <c r="PW504"/>
      <c r="PX504"/>
      <c r="PY504"/>
      <c r="PZ504"/>
      <c r="QA504"/>
      <c r="QB504"/>
      <c r="QC504"/>
      <c r="QD504"/>
      <c r="QE504"/>
      <c r="QF504"/>
      <c r="QG504"/>
      <c r="QH504"/>
      <c r="QI504"/>
      <c r="QJ504"/>
      <c r="QK504"/>
      <c r="QL504"/>
      <c r="QM504"/>
      <c r="QN504"/>
      <c r="QO504"/>
      <c r="QP504"/>
      <c r="QQ504"/>
      <c r="QR504"/>
      <c r="QS504"/>
      <c r="QT504"/>
      <c r="QU504"/>
      <c r="QV504"/>
      <c r="QW504"/>
      <c r="QX504"/>
      <c r="QY504"/>
      <c r="QZ504"/>
      <c r="RA504"/>
      <c r="RB504"/>
      <c r="RC504"/>
      <c r="RD504"/>
      <c r="RE504"/>
      <c r="RF504"/>
      <c r="RG504"/>
      <c r="RH504"/>
      <c r="RI504"/>
      <c r="RJ504"/>
      <c r="RK504"/>
      <c r="RL504"/>
      <c r="RM504"/>
      <c r="RN504"/>
      <c r="RO504"/>
      <c r="RP504"/>
      <c r="RQ504"/>
    </row>
    <row r="505" spans="1:485" s="40" customFormat="1" x14ac:dyDescent="0.2">
      <c r="A505" s="46" t="s">
        <v>789</v>
      </c>
      <c r="B505" s="47" t="s">
        <v>790</v>
      </c>
      <c r="C505" s="47" t="s">
        <v>215</v>
      </c>
      <c r="D505" s="47" t="s">
        <v>791</v>
      </c>
      <c r="E505" s="26">
        <v>995817</v>
      </c>
      <c r="F505" s="156">
        <v>1276321</v>
      </c>
      <c r="G505" s="2">
        <f t="shared" si="15"/>
        <v>280504</v>
      </c>
      <c r="H505" s="44">
        <f t="shared" si="14"/>
        <v>0.28170000000000001</v>
      </c>
      <c r="I505" s="61" t="s">
        <v>870</v>
      </c>
      <c r="J505" s="65" t="s">
        <v>870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  <c r="JN505"/>
      <c r="JO505"/>
      <c r="JP505"/>
      <c r="JQ505"/>
      <c r="JR505"/>
      <c r="JS505"/>
      <c r="JT505"/>
      <c r="JU505"/>
      <c r="JV505"/>
      <c r="JW505"/>
      <c r="JX505"/>
      <c r="JY505"/>
      <c r="JZ505"/>
      <c r="KA505"/>
      <c r="KB505"/>
      <c r="KC505"/>
      <c r="KD505"/>
      <c r="KE505"/>
      <c r="KF505"/>
      <c r="KG505"/>
      <c r="KH505"/>
      <c r="KI505"/>
      <c r="KJ505"/>
      <c r="KK505"/>
      <c r="KL505"/>
      <c r="KM505"/>
      <c r="KN505"/>
      <c r="KO505"/>
      <c r="KP505"/>
      <c r="KQ505"/>
      <c r="KR505"/>
      <c r="KS505"/>
      <c r="KT505"/>
      <c r="KU505"/>
      <c r="KV505"/>
      <c r="KW505"/>
      <c r="KX505"/>
      <c r="KY505"/>
      <c r="KZ505"/>
      <c r="LA505"/>
      <c r="LB505"/>
      <c r="LC505"/>
      <c r="LD505"/>
      <c r="LE505"/>
      <c r="LF505"/>
      <c r="LG505"/>
      <c r="LH505"/>
      <c r="LI505"/>
      <c r="LJ505"/>
      <c r="LK505"/>
      <c r="LL505"/>
      <c r="LM505"/>
      <c r="LN505"/>
      <c r="LO505"/>
      <c r="LP505"/>
      <c r="LQ505"/>
      <c r="LR505"/>
      <c r="LS505"/>
      <c r="LT505"/>
      <c r="LU505"/>
      <c r="LV505"/>
      <c r="LW505"/>
      <c r="LX505"/>
      <c r="LY505"/>
      <c r="LZ505"/>
      <c r="MA505"/>
      <c r="MB505"/>
      <c r="MC505"/>
      <c r="MD505"/>
      <c r="ME505"/>
      <c r="MF505"/>
      <c r="MG505"/>
      <c r="MH505"/>
      <c r="MI505"/>
      <c r="MJ505"/>
      <c r="MK505"/>
      <c r="ML505"/>
      <c r="MM505"/>
      <c r="MN505"/>
      <c r="MO505"/>
      <c r="MP505"/>
      <c r="MQ505"/>
      <c r="MR505"/>
      <c r="MS505"/>
      <c r="MT505"/>
      <c r="MU505"/>
      <c r="MV505"/>
      <c r="MW505"/>
      <c r="MX505"/>
      <c r="MY505"/>
      <c r="MZ505"/>
      <c r="NA505"/>
      <c r="NB505"/>
      <c r="NC505"/>
      <c r="ND505"/>
      <c r="NE505"/>
      <c r="NF505"/>
      <c r="NG505"/>
      <c r="NH505"/>
      <c r="NI505"/>
      <c r="NJ505"/>
      <c r="NK505"/>
      <c r="NL505"/>
      <c r="NM505"/>
      <c r="NN505"/>
      <c r="NO505"/>
      <c r="NP505"/>
      <c r="NQ505"/>
      <c r="NR505"/>
      <c r="NS505"/>
      <c r="NT505"/>
      <c r="NU505"/>
      <c r="NV505"/>
      <c r="NW505"/>
      <c r="NX505"/>
      <c r="NY505"/>
      <c r="NZ505"/>
      <c r="OA505"/>
      <c r="OB505"/>
      <c r="OC505"/>
      <c r="OD505"/>
      <c r="OE505"/>
      <c r="OF505"/>
      <c r="OG505"/>
      <c r="OH505"/>
      <c r="OI505"/>
      <c r="OJ505"/>
      <c r="OK505"/>
      <c r="OL505"/>
      <c r="OM505"/>
      <c r="ON505"/>
      <c r="OO505"/>
      <c r="OP505"/>
      <c r="OQ505"/>
      <c r="OR505"/>
      <c r="OS505"/>
      <c r="OT505"/>
      <c r="OU505"/>
      <c r="OV505"/>
      <c r="OW505"/>
      <c r="OX505"/>
      <c r="OY505"/>
      <c r="OZ505"/>
      <c r="PA505"/>
      <c r="PB505"/>
      <c r="PC505"/>
      <c r="PD505"/>
      <c r="PE505"/>
      <c r="PF505"/>
      <c r="PG505"/>
      <c r="PH505"/>
      <c r="PI505"/>
      <c r="PJ505"/>
      <c r="PK505"/>
      <c r="PL505"/>
      <c r="PM505"/>
      <c r="PN505"/>
      <c r="PO505"/>
      <c r="PP505"/>
      <c r="PQ505"/>
      <c r="PR505"/>
      <c r="PS505"/>
      <c r="PT505"/>
      <c r="PU505"/>
      <c r="PV505"/>
      <c r="PW505"/>
      <c r="PX505"/>
      <c r="PY505"/>
      <c r="PZ505"/>
      <c r="QA505"/>
      <c r="QB505"/>
      <c r="QC505"/>
      <c r="QD505"/>
      <c r="QE505"/>
      <c r="QF505"/>
      <c r="QG505"/>
      <c r="QH505"/>
      <c r="QI505"/>
      <c r="QJ505"/>
      <c r="QK505"/>
      <c r="QL505"/>
      <c r="QM505"/>
      <c r="QN505"/>
      <c r="QO505"/>
      <c r="QP505"/>
      <c r="QQ505"/>
      <c r="QR505"/>
      <c r="QS505"/>
      <c r="QT505"/>
      <c r="QU505"/>
      <c r="QV505"/>
      <c r="QW505"/>
      <c r="QX505"/>
      <c r="QY505"/>
      <c r="QZ505"/>
      <c r="RA505"/>
      <c r="RB505"/>
      <c r="RC505"/>
      <c r="RD505"/>
      <c r="RE505"/>
      <c r="RF505"/>
      <c r="RG505"/>
      <c r="RH505"/>
      <c r="RI505"/>
      <c r="RJ505"/>
      <c r="RK505"/>
      <c r="RL505"/>
      <c r="RM505"/>
      <c r="RN505"/>
      <c r="RO505"/>
      <c r="RP505"/>
      <c r="RQ505"/>
    </row>
    <row r="506" spans="1:485" s="40" customFormat="1" x14ac:dyDescent="0.2">
      <c r="A506" s="46" t="s">
        <v>789</v>
      </c>
      <c r="B506" s="47" t="s">
        <v>790</v>
      </c>
      <c r="C506" s="47" t="s">
        <v>793</v>
      </c>
      <c r="D506" s="47" t="s">
        <v>794</v>
      </c>
      <c r="E506" s="26">
        <v>2974201</v>
      </c>
      <c r="F506" s="156">
        <v>3720939</v>
      </c>
      <c r="G506" s="2">
        <f t="shared" si="15"/>
        <v>746738</v>
      </c>
      <c r="H506" s="44">
        <f t="shared" si="14"/>
        <v>0.25109999999999999</v>
      </c>
      <c r="I506" s="61" t="s">
        <v>870</v>
      </c>
      <c r="J506" s="65" t="s">
        <v>870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</row>
    <row r="507" spans="1:485" s="40" customFormat="1" x14ac:dyDescent="0.2">
      <c r="A507" s="46" t="s">
        <v>789</v>
      </c>
      <c r="B507" s="47" t="s">
        <v>790</v>
      </c>
      <c r="C507" s="47" t="s">
        <v>795</v>
      </c>
      <c r="D507" s="47" t="s">
        <v>796</v>
      </c>
      <c r="E507" s="26">
        <v>929600</v>
      </c>
      <c r="F507" s="156">
        <v>1032573</v>
      </c>
      <c r="G507" s="2">
        <f t="shared" si="15"/>
        <v>102973</v>
      </c>
      <c r="H507" s="44">
        <f t="shared" si="14"/>
        <v>0.1108</v>
      </c>
      <c r="I507" s="61" t="s">
        <v>870</v>
      </c>
      <c r="J507" s="65" t="s">
        <v>870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  <c r="JN507"/>
      <c r="JO507"/>
      <c r="JP507"/>
      <c r="JQ507"/>
      <c r="JR507"/>
      <c r="JS507"/>
      <c r="JT507"/>
      <c r="JU507"/>
      <c r="JV507"/>
      <c r="JW507"/>
      <c r="JX507"/>
      <c r="JY507"/>
      <c r="JZ507"/>
      <c r="KA507"/>
      <c r="KB507"/>
      <c r="KC507"/>
      <c r="KD507"/>
      <c r="KE507"/>
      <c r="KF507"/>
      <c r="KG507"/>
      <c r="KH507"/>
      <c r="KI507"/>
      <c r="KJ507"/>
      <c r="KK507"/>
      <c r="KL507"/>
      <c r="KM507"/>
      <c r="KN507"/>
      <c r="KO507"/>
      <c r="KP507"/>
      <c r="KQ507"/>
      <c r="KR507"/>
      <c r="KS507"/>
      <c r="KT507"/>
      <c r="KU507"/>
      <c r="KV507"/>
      <c r="KW507"/>
      <c r="KX507"/>
      <c r="KY507"/>
      <c r="KZ507"/>
      <c r="LA507"/>
      <c r="LB507"/>
      <c r="LC507"/>
      <c r="LD507"/>
      <c r="LE507"/>
      <c r="LF507"/>
      <c r="LG507"/>
      <c r="LH507"/>
      <c r="LI507"/>
      <c r="LJ507"/>
      <c r="LK507"/>
      <c r="LL507"/>
      <c r="LM507"/>
      <c r="LN507"/>
      <c r="LO507"/>
      <c r="LP507"/>
      <c r="LQ507"/>
      <c r="LR507"/>
      <c r="LS507"/>
      <c r="LT507"/>
      <c r="LU507"/>
      <c r="LV507"/>
      <c r="LW507"/>
      <c r="LX507"/>
      <c r="LY507"/>
      <c r="LZ507"/>
      <c r="MA507"/>
      <c r="MB507"/>
      <c r="MC507"/>
      <c r="MD507"/>
      <c r="ME507"/>
      <c r="MF507"/>
      <c r="MG507"/>
      <c r="MH507"/>
      <c r="MI507"/>
      <c r="MJ507"/>
      <c r="MK507"/>
      <c r="ML507"/>
      <c r="MM507"/>
      <c r="MN507"/>
      <c r="MO507"/>
      <c r="MP507"/>
      <c r="MQ507"/>
      <c r="MR507"/>
      <c r="MS507"/>
      <c r="MT507"/>
      <c r="MU507"/>
      <c r="MV507"/>
      <c r="MW507"/>
      <c r="MX507"/>
      <c r="MY507"/>
      <c r="MZ507"/>
      <c r="NA507"/>
      <c r="NB507"/>
      <c r="NC507"/>
      <c r="ND507"/>
      <c r="NE507"/>
      <c r="NF507"/>
      <c r="NG507"/>
      <c r="NH507"/>
      <c r="NI507"/>
      <c r="NJ507"/>
      <c r="NK507"/>
      <c r="NL507"/>
      <c r="NM507"/>
      <c r="NN507"/>
      <c r="NO507"/>
      <c r="NP507"/>
      <c r="NQ507"/>
      <c r="NR507"/>
      <c r="NS507"/>
      <c r="NT507"/>
      <c r="NU507"/>
      <c r="NV507"/>
      <c r="NW507"/>
      <c r="NX507"/>
      <c r="NY507"/>
      <c r="NZ507"/>
      <c r="OA507"/>
      <c r="OB507"/>
      <c r="OC507"/>
      <c r="OD507"/>
      <c r="OE507"/>
      <c r="OF507"/>
      <c r="OG507"/>
      <c r="OH507"/>
      <c r="OI507"/>
      <c r="OJ507"/>
      <c r="OK507"/>
      <c r="OL507"/>
      <c r="OM507"/>
      <c r="ON507"/>
      <c r="OO507"/>
      <c r="OP507"/>
      <c r="OQ507"/>
      <c r="OR507"/>
      <c r="OS507"/>
      <c r="OT507"/>
      <c r="OU507"/>
      <c r="OV507"/>
      <c r="OW507"/>
      <c r="OX507"/>
      <c r="OY507"/>
      <c r="OZ507"/>
      <c r="PA507"/>
      <c r="PB507"/>
      <c r="PC507"/>
      <c r="PD507"/>
      <c r="PE507"/>
      <c r="PF507"/>
      <c r="PG507"/>
      <c r="PH507"/>
      <c r="PI507"/>
      <c r="PJ507"/>
      <c r="PK507"/>
      <c r="PL507"/>
      <c r="PM507"/>
      <c r="PN507"/>
      <c r="PO507"/>
      <c r="PP507"/>
      <c r="PQ507"/>
      <c r="PR507"/>
      <c r="PS507"/>
      <c r="PT507"/>
      <c r="PU507"/>
      <c r="PV507"/>
      <c r="PW507"/>
      <c r="PX507"/>
      <c r="PY507"/>
      <c r="PZ507"/>
      <c r="QA507"/>
      <c r="QB507"/>
      <c r="QC507"/>
      <c r="QD507"/>
      <c r="QE507"/>
      <c r="QF507"/>
      <c r="QG507"/>
      <c r="QH507"/>
      <c r="QI507"/>
      <c r="QJ507"/>
      <c r="QK507"/>
      <c r="QL507"/>
      <c r="QM507"/>
      <c r="QN507"/>
      <c r="QO507"/>
      <c r="QP507"/>
      <c r="QQ507"/>
      <c r="QR507"/>
      <c r="QS507"/>
      <c r="QT507"/>
      <c r="QU507"/>
      <c r="QV507"/>
      <c r="QW507"/>
      <c r="QX507"/>
      <c r="QY507"/>
      <c r="QZ507"/>
      <c r="RA507"/>
      <c r="RB507"/>
      <c r="RC507"/>
      <c r="RD507"/>
      <c r="RE507"/>
      <c r="RF507"/>
      <c r="RG507"/>
      <c r="RH507"/>
      <c r="RI507"/>
      <c r="RJ507"/>
      <c r="RK507"/>
      <c r="RL507"/>
      <c r="RM507"/>
      <c r="RN507"/>
      <c r="RO507"/>
      <c r="RP507"/>
      <c r="RQ507"/>
    </row>
    <row r="508" spans="1:485" s="40" customFormat="1" x14ac:dyDescent="0.2">
      <c r="A508" s="46" t="s">
        <v>797</v>
      </c>
      <c r="B508" s="47" t="s">
        <v>798</v>
      </c>
      <c r="C508" s="47" t="s">
        <v>711</v>
      </c>
      <c r="D508" s="47" t="s">
        <v>799</v>
      </c>
      <c r="E508" s="26">
        <v>1097941</v>
      </c>
      <c r="F508" s="156">
        <v>1305304</v>
      </c>
      <c r="G508" s="2">
        <f t="shared" si="15"/>
        <v>207363</v>
      </c>
      <c r="H508" s="44">
        <f t="shared" si="14"/>
        <v>0.18890000000000001</v>
      </c>
      <c r="I508" s="61" t="s">
        <v>870</v>
      </c>
      <c r="J508" s="65" t="s">
        <v>870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  <c r="JN508"/>
      <c r="JO508"/>
      <c r="JP508"/>
      <c r="JQ508"/>
      <c r="JR508"/>
      <c r="JS508"/>
      <c r="JT508"/>
      <c r="JU508"/>
      <c r="JV508"/>
      <c r="JW508"/>
      <c r="JX508"/>
      <c r="JY508"/>
      <c r="JZ508"/>
      <c r="KA508"/>
      <c r="KB508"/>
      <c r="KC508"/>
      <c r="KD508"/>
      <c r="KE508"/>
      <c r="KF508"/>
      <c r="KG508"/>
      <c r="KH508"/>
      <c r="KI508"/>
      <c r="KJ508"/>
      <c r="KK508"/>
      <c r="KL508"/>
      <c r="KM508"/>
      <c r="KN508"/>
      <c r="KO508"/>
      <c r="KP508"/>
      <c r="KQ508"/>
      <c r="KR508"/>
      <c r="KS508"/>
      <c r="KT508"/>
      <c r="KU508"/>
      <c r="KV508"/>
      <c r="KW508"/>
      <c r="KX508"/>
      <c r="KY508"/>
      <c r="KZ508"/>
      <c r="LA508"/>
      <c r="LB508"/>
      <c r="LC508"/>
      <c r="LD508"/>
      <c r="LE508"/>
      <c r="LF508"/>
      <c r="LG508"/>
      <c r="LH508"/>
      <c r="LI508"/>
      <c r="LJ508"/>
      <c r="LK508"/>
      <c r="LL508"/>
      <c r="LM508"/>
      <c r="LN508"/>
      <c r="LO508"/>
      <c r="LP508"/>
      <c r="LQ508"/>
      <c r="LR508"/>
      <c r="LS508"/>
      <c r="LT508"/>
      <c r="LU508"/>
      <c r="LV508"/>
      <c r="LW508"/>
      <c r="LX508"/>
      <c r="LY508"/>
      <c r="LZ508"/>
      <c r="MA508"/>
      <c r="MB508"/>
      <c r="MC508"/>
      <c r="MD508"/>
      <c r="ME508"/>
      <c r="MF508"/>
      <c r="MG508"/>
      <c r="MH508"/>
      <c r="MI508"/>
      <c r="MJ508"/>
      <c r="MK508"/>
      <c r="ML508"/>
      <c r="MM508"/>
      <c r="MN508"/>
      <c r="MO508"/>
      <c r="MP508"/>
      <c r="MQ508"/>
      <c r="MR508"/>
      <c r="MS508"/>
      <c r="MT508"/>
      <c r="MU508"/>
      <c r="MV508"/>
      <c r="MW508"/>
      <c r="MX508"/>
      <c r="MY508"/>
      <c r="MZ508"/>
      <c r="NA508"/>
      <c r="NB508"/>
      <c r="NC508"/>
      <c r="ND508"/>
      <c r="NE508"/>
      <c r="NF508"/>
      <c r="NG508"/>
      <c r="NH508"/>
      <c r="NI508"/>
      <c r="NJ508"/>
      <c r="NK508"/>
      <c r="NL508"/>
      <c r="NM508"/>
      <c r="NN508"/>
      <c r="NO508"/>
      <c r="NP508"/>
      <c r="NQ508"/>
      <c r="NR508"/>
      <c r="NS508"/>
      <c r="NT508"/>
      <c r="NU508"/>
      <c r="NV508"/>
      <c r="NW508"/>
      <c r="NX508"/>
      <c r="NY508"/>
      <c r="NZ508"/>
      <c r="OA508"/>
      <c r="OB508"/>
      <c r="OC508"/>
      <c r="OD508"/>
      <c r="OE508"/>
      <c r="OF508"/>
      <c r="OG508"/>
      <c r="OH508"/>
      <c r="OI508"/>
      <c r="OJ508"/>
      <c r="OK508"/>
      <c r="OL508"/>
      <c r="OM508"/>
      <c r="ON508"/>
      <c r="OO508"/>
      <c r="OP508"/>
      <c r="OQ508"/>
      <c r="OR508"/>
      <c r="OS508"/>
      <c r="OT508"/>
      <c r="OU508"/>
      <c r="OV508"/>
      <c r="OW508"/>
      <c r="OX508"/>
      <c r="OY508"/>
      <c r="OZ508"/>
      <c r="PA508"/>
      <c r="PB508"/>
      <c r="PC508"/>
      <c r="PD508"/>
      <c r="PE508"/>
      <c r="PF508"/>
      <c r="PG508"/>
      <c r="PH508"/>
      <c r="PI508"/>
      <c r="PJ508"/>
      <c r="PK508"/>
      <c r="PL508"/>
      <c r="PM508"/>
      <c r="PN508"/>
      <c r="PO508"/>
      <c r="PP508"/>
      <c r="PQ508"/>
      <c r="PR508"/>
      <c r="PS508"/>
      <c r="PT508"/>
      <c r="PU508"/>
      <c r="PV508"/>
      <c r="PW508"/>
      <c r="PX508"/>
      <c r="PY508"/>
      <c r="PZ508"/>
      <c r="QA508"/>
      <c r="QB508"/>
      <c r="QC508"/>
      <c r="QD508"/>
      <c r="QE508"/>
      <c r="QF508"/>
      <c r="QG508"/>
      <c r="QH508"/>
      <c r="QI508"/>
      <c r="QJ508"/>
      <c r="QK508"/>
      <c r="QL508"/>
      <c r="QM508"/>
      <c r="QN508"/>
      <c r="QO508"/>
      <c r="QP508"/>
      <c r="QQ508"/>
      <c r="QR508"/>
      <c r="QS508"/>
      <c r="QT508"/>
      <c r="QU508"/>
      <c r="QV508"/>
      <c r="QW508"/>
      <c r="QX508"/>
      <c r="QY508"/>
      <c r="QZ508"/>
      <c r="RA508"/>
      <c r="RB508"/>
      <c r="RC508"/>
      <c r="RD508"/>
      <c r="RE508"/>
      <c r="RF508"/>
      <c r="RG508"/>
      <c r="RH508"/>
      <c r="RI508"/>
      <c r="RJ508"/>
      <c r="RK508"/>
      <c r="RL508"/>
      <c r="RM508"/>
      <c r="RN508"/>
      <c r="RO508"/>
      <c r="RP508"/>
      <c r="RQ508"/>
    </row>
    <row r="509" spans="1:485" s="40" customFormat="1" x14ac:dyDescent="0.2">
      <c r="A509" s="48" t="s">
        <v>797</v>
      </c>
      <c r="B509" s="49" t="s">
        <v>798</v>
      </c>
      <c r="C509" s="49" t="s">
        <v>800</v>
      </c>
      <c r="D509" s="49" t="s">
        <v>801</v>
      </c>
      <c r="E509" s="26">
        <v>1718621</v>
      </c>
      <c r="F509" s="156">
        <v>2386952</v>
      </c>
      <c r="G509" s="2">
        <f t="shared" si="15"/>
        <v>668331</v>
      </c>
      <c r="H509" s="44">
        <f t="shared" si="14"/>
        <v>0.38890000000000002</v>
      </c>
      <c r="I509" s="61" t="s">
        <v>870</v>
      </c>
      <c r="J509" s="65" t="s">
        <v>870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  <c r="JN509"/>
      <c r="JO509"/>
      <c r="JP509"/>
      <c r="JQ509"/>
      <c r="JR509"/>
      <c r="JS509"/>
      <c r="JT509"/>
      <c r="JU509"/>
      <c r="JV509"/>
      <c r="JW509"/>
      <c r="JX509"/>
      <c r="JY509"/>
      <c r="JZ509"/>
      <c r="KA509"/>
      <c r="KB509"/>
      <c r="KC509"/>
      <c r="KD509"/>
      <c r="KE509"/>
      <c r="KF509"/>
      <c r="KG509"/>
      <c r="KH509"/>
      <c r="KI509"/>
      <c r="KJ509"/>
      <c r="KK509"/>
      <c r="KL509"/>
      <c r="KM509"/>
      <c r="KN509"/>
      <c r="KO509"/>
      <c r="KP509"/>
      <c r="KQ509"/>
      <c r="KR509"/>
      <c r="KS509"/>
      <c r="KT509"/>
      <c r="KU509"/>
      <c r="KV509"/>
      <c r="KW509"/>
      <c r="KX509"/>
      <c r="KY509"/>
      <c r="KZ509"/>
      <c r="LA509"/>
      <c r="LB509"/>
      <c r="LC509"/>
      <c r="LD509"/>
      <c r="LE509"/>
      <c r="LF509"/>
      <c r="LG509"/>
      <c r="LH509"/>
      <c r="LI509"/>
      <c r="LJ509"/>
      <c r="LK509"/>
      <c r="LL509"/>
      <c r="LM509"/>
      <c r="LN509"/>
      <c r="LO509"/>
      <c r="LP509"/>
      <c r="LQ509"/>
      <c r="LR509"/>
      <c r="LS509"/>
      <c r="LT509"/>
      <c r="LU509"/>
      <c r="LV509"/>
      <c r="LW509"/>
      <c r="LX509"/>
      <c r="LY509"/>
      <c r="LZ509"/>
      <c r="MA509"/>
      <c r="MB509"/>
      <c r="MC509"/>
      <c r="MD509"/>
      <c r="ME509"/>
      <c r="MF509"/>
      <c r="MG509"/>
      <c r="MH509"/>
      <c r="MI509"/>
      <c r="MJ509"/>
      <c r="MK509"/>
      <c r="ML509"/>
      <c r="MM509"/>
      <c r="MN509"/>
      <c r="MO509"/>
      <c r="MP509"/>
      <c r="MQ509"/>
      <c r="MR509"/>
      <c r="MS509"/>
      <c r="MT509"/>
      <c r="MU509"/>
      <c r="MV509"/>
      <c r="MW509"/>
      <c r="MX509"/>
      <c r="MY509"/>
      <c r="MZ509"/>
      <c r="NA509"/>
      <c r="NB509"/>
      <c r="NC509"/>
      <c r="ND509"/>
      <c r="NE509"/>
      <c r="NF509"/>
      <c r="NG509"/>
      <c r="NH509"/>
      <c r="NI509"/>
      <c r="NJ509"/>
      <c r="NK509"/>
      <c r="NL509"/>
      <c r="NM509"/>
      <c r="NN509"/>
      <c r="NO509"/>
      <c r="NP509"/>
      <c r="NQ509"/>
      <c r="NR509"/>
      <c r="NS509"/>
      <c r="NT509"/>
      <c r="NU509"/>
      <c r="NV509"/>
      <c r="NW509"/>
      <c r="NX509"/>
      <c r="NY509"/>
      <c r="NZ509"/>
      <c r="OA509"/>
      <c r="OB509"/>
      <c r="OC509"/>
      <c r="OD509"/>
      <c r="OE509"/>
      <c r="OF509"/>
      <c r="OG509"/>
      <c r="OH509"/>
      <c r="OI509"/>
      <c r="OJ509"/>
      <c r="OK509"/>
      <c r="OL509"/>
      <c r="OM509"/>
      <c r="ON509"/>
      <c r="OO509"/>
      <c r="OP509"/>
      <c r="OQ509"/>
      <c r="OR509"/>
      <c r="OS509"/>
      <c r="OT509"/>
      <c r="OU509"/>
      <c r="OV509"/>
      <c r="OW509"/>
      <c r="OX509"/>
      <c r="OY509"/>
      <c r="OZ509"/>
      <c r="PA509"/>
      <c r="PB509"/>
      <c r="PC509"/>
      <c r="PD509"/>
      <c r="PE509"/>
      <c r="PF509"/>
      <c r="PG509"/>
      <c r="PH509"/>
      <c r="PI509"/>
      <c r="PJ509"/>
      <c r="PK509"/>
      <c r="PL509"/>
      <c r="PM509"/>
      <c r="PN509"/>
      <c r="PO509"/>
      <c r="PP509"/>
      <c r="PQ509"/>
      <c r="PR509"/>
      <c r="PS509"/>
      <c r="PT509"/>
      <c r="PU509"/>
      <c r="PV509"/>
      <c r="PW509"/>
      <c r="PX509"/>
      <c r="PY509"/>
      <c r="PZ509"/>
      <c r="QA509"/>
      <c r="QB509"/>
      <c r="QC509"/>
      <c r="QD509"/>
      <c r="QE509"/>
      <c r="QF509"/>
      <c r="QG509"/>
      <c r="QH509"/>
      <c r="QI509"/>
      <c r="QJ509"/>
      <c r="QK509"/>
      <c r="QL509"/>
      <c r="QM509"/>
      <c r="QN509"/>
      <c r="QO509"/>
      <c r="QP509"/>
      <c r="QQ509"/>
      <c r="QR509"/>
      <c r="QS509"/>
      <c r="QT509"/>
      <c r="QU509"/>
      <c r="QV509"/>
      <c r="QW509"/>
      <c r="QX509"/>
      <c r="QY509"/>
      <c r="QZ509"/>
      <c r="RA509"/>
      <c r="RB509"/>
      <c r="RC509"/>
      <c r="RD509"/>
      <c r="RE509"/>
      <c r="RF509"/>
      <c r="RG509"/>
      <c r="RH509"/>
      <c r="RI509"/>
      <c r="RJ509"/>
      <c r="RK509"/>
      <c r="RL509"/>
      <c r="RM509"/>
      <c r="RN509"/>
      <c r="RO509"/>
      <c r="RP509"/>
      <c r="RQ509"/>
    </row>
    <row r="510" spans="1:485" s="40" customFormat="1" x14ac:dyDescent="0.2">
      <c r="A510" s="48" t="s">
        <v>797</v>
      </c>
      <c r="B510" s="49" t="s">
        <v>798</v>
      </c>
      <c r="C510" s="49" t="s">
        <v>579</v>
      </c>
      <c r="D510" s="49" t="s">
        <v>802</v>
      </c>
      <c r="E510" s="26">
        <v>1422481</v>
      </c>
      <c r="F510" s="156">
        <v>1645176</v>
      </c>
      <c r="G510" s="2">
        <f t="shared" si="15"/>
        <v>222695</v>
      </c>
      <c r="H510" s="44">
        <f t="shared" si="14"/>
        <v>0.15659999999999999</v>
      </c>
      <c r="I510" s="61" t="s">
        <v>870</v>
      </c>
      <c r="J510" s="65" t="s">
        <v>870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  <c r="JN510"/>
      <c r="JO510"/>
      <c r="JP510"/>
      <c r="JQ510"/>
      <c r="JR510"/>
      <c r="JS510"/>
      <c r="JT510"/>
      <c r="JU510"/>
      <c r="JV510"/>
      <c r="JW510"/>
      <c r="JX510"/>
      <c r="JY510"/>
      <c r="JZ510"/>
      <c r="KA510"/>
      <c r="KB510"/>
      <c r="KC510"/>
      <c r="KD510"/>
      <c r="KE510"/>
      <c r="KF510"/>
      <c r="KG510"/>
      <c r="KH510"/>
      <c r="KI510"/>
      <c r="KJ510"/>
      <c r="KK510"/>
      <c r="KL510"/>
      <c r="KM510"/>
      <c r="KN510"/>
      <c r="KO510"/>
      <c r="KP510"/>
      <c r="KQ510"/>
      <c r="KR510"/>
      <c r="KS510"/>
      <c r="KT510"/>
      <c r="KU510"/>
      <c r="KV510"/>
      <c r="KW510"/>
      <c r="KX510"/>
      <c r="KY510"/>
      <c r="KZ510"/>
      <c r="LA510"/>
      <c r="LB510"/>
      <c r="LC510"/>
      <c r="LD510"/>
      <c r="LE510"/>
      <c r="LF510"/>
      <c r="LG510"/>
      <c r="LH510"/>
      <c r="LI510"/>
      <c r="LJ510"/>
      <c r="LK510"/>
      <c r="LL510"/>
      <c r="LM510"/>
      <c r="LN510"/>
      <c r="LO510"/>
      <c r="LP510"/>
      <c r="LQ510"/>
      <c r="LR510"/>
      <c r="LS510"/>
      <c r="LT510"/>
      <c r="LU510"/>
      <c r="LV510"/>
      <c r="LW510"/>
      <c r="LX510"/>
      <c r="LY510"/>
      <c r="LZ510"/>
      <c r="MA510"/>
      <c r="MB510"/>
      <c r="MC510"/>
      <c r="MD510"/>
      <c r="ME510"/>
      <c r="MF510"/>
      <c r="MG510"/>
      <c r="MH510"/>
      <c r="MI510"/>
      <c r="MJ510"/>
      <c r="MK510"/>
      <c r="ML510"/>
      <c r="MM510"/>
      <c r="MN510"/>
      <c r="MO510"/>
      <c r="MP510"/>
      <c r="MQ510"/>
      <c r="MR510"/>
      <c r="MS510"/>
      <c r="MT510"/>
      <c r="MU510"/>
      <c r="MV510"/>
      <c r="MW510"/>
      <c r="MX510"/>
      <c r="MY510"/>
      <c r="MZ510"/>
      <c r="NA510"/>
      <c r="NB510"/>
      <c r="NC510"/>
      <c r="ND510"/>
      <c r="NE510"/>
      <c r="NF510"/>
      <c r="NG510"/>
      <c r="NH510"/>
      <c r="NI510"/>
      <c r="NJ510"/>
      <c r="NK510"/>
      <c r="NL510"/>
      <c r="NM510"/>
      <c r="NN510"/>
      <c r="NO510"/>
      <c r="NP510"/>
      <c r="NQ510"/>
      <c r="NR510"/>
      <c r="NS510"/>
      <c r="NT510"/>
      <c r="NU510"/>
      <c r="NV510"/>
      <c r="NW510"/>
      <c r="NX510"/>
      <c r="NY510"/>
      <c r="NZ510"/>
      <c r="OA510"/>
      <c r="OB510"/>
      <c r="OC510"/>
      <c r="OD510"/>
      <c r="OE510"/>
      <c r="OF510"/>
      <c r="OG510"/>
      <c r="OH510"/>
      <c r="OI510"/>
      <c r="OJ510"/>
      <c r="OK510"/>
      <c r="OL510"/>
      <c r="OM510"/>
      <c r="ON510"/>
      <c r="OO510"/>
      <c r="OP510"/>
      <c r="OQ510"/>
      <c r="OR510"/>
      <c r="OS510"/>
      <c r="OT510"/>
      <c r="OU510"/>
      <c r="OV510"/>
      <c r="OW510"/>
      <c r="OX510"/>
      <c r="OY510"/>
      <c r="OZ510"/>
      <c r="PA510"/>
      <c r="PB510"/>
      <c r="PC510"/>
      <c r="PD510"/>
      <c r="PE510"/>
      <c r="PF510"/>
      <c r="PG510"/>
      <c r="PH510"/>
      <c r="PI510"/>
      <c r="PJ510"/>
      <c r="PK510"/>
      <c r="PL510"/>
      <c r="PM510"/>
      <c r="PN510"/>
      <c r="PO510"/>
      <c r="PP510"/>
      <c r="PQ510"/>
      <c r="PR510"/>
      <c r="PS510"/>
      <c r="PT510"/>
      <c r="PU510"/>
      <c r="PV510"/>
      <c r="PW510"/>
      <c r="PX510"/>
      <c r="PY510"/>
      <c r="PZ510"/>
      <c r="QA510"/>
      <c r="QB510"/>
      <c r="QC510"/>
      <c r="QD510"/>
      <c r="QE510"/>
      <c r="QF510"/>
      <c r="QG510"/>
      <c r="QH510"/>
      <c r="QI510"/>
      <c r="QJ510"/>
      <c r="QK510"/>
      <c r="QL510"/>
      <c r="QM510"/>
      <c r="QN510"/>
      <c r="QO510"/>
      <c r="QP510"/>
      <c r="QQ510"/>
      <c r="QR510"/>
      <c r="QS510"/>
      <c r="QT510"/>
      <c r="QU510"/>
      <c r="QV510"/>
      <c r="QW510"/>
      <c r="QX510"/>
      <c r="QY510"/>
      <c r="QZ510"/>
      <c r="RA510"/>
      <c r="RB510"/>
      <c r="RC510"/>
      <c r="RD510"/>
      <c r="RE510"/>
      <c r="RF510"/>
      <c r="RG510"/>
      <c r="RH510"/>
      <c r="RI510"/>
      <c r="RJ510"/>
      <c r="RK510"/>
      <c r="RL510"/>
      <c r="RM510"/>
      <c r="RN510"/>
      <c r="RO510"/>
      <c r="RP510"/>
      <c r="RQ510"/>
    </row>
    <row r="511" spans="1:485" s="40" customFormat="1" x14ac:dyDescent="0.2">
      <c r="A511" s="48" t="s">
        <v>797</v>
      </c>
      <c r="B511" s="49" t="s">
        <v>798</v>
      </c>
      <c r="C511" s="49" t="s">
        <v>803</v>
      </c>
      <c r="D511" s="49" t="s">
        <v>874</v>
      </c>
      <c r="E511" s="26">
        <v>2820162</v>
      </c>
      <c r="F511" s="156">
        <v>3166295</v>
      </c>
      <c r="G511" s="2">
        <f t="shared" si="15"/>
        <v>346133</v>
      </c>
      <c r="H511" s="44">
        <f t="shared" si="14"/>
        <v>0.1227</v>
      </c>
      <c r="I511" s="61" t="s">
        <v>870</v>
      </c>
      <c r="J511" s="65" t="s">
        <v>870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  <c r="JN511"/>
      <c r="JO511"/>
      <c r="JP511"/>
      <c r="JQ511"/>
      <c r="JR511"/>
      <c r="JS511"/>
      <c r="JT511"/>
      <c r="JU511"/>
      <c r="JV511"/>
      <c r="JW511"/>
      <c r="JX511"/>
      <c r="JY511"/>
      <c r="JZ511"/>
      <c r="KA511"/>
      <c r="KB511"/>
      <c r="KC511"/>
      <c r="KD511"/>
      <c r="KE511"/>
      <c r="KF511"/>
      <c r="KG511"/>
      <c r="KH511"/>
      <c r="KI511"/>
      <c r="KJ511"/>
      <c r="KK511"/>
      <c r="KL511"/>
      <c r="KM511"/>
      <c r="KN511"/>
      <c r="KO511"/>
      <c r="KP511"/>
      <c r="KQ511"/>
      <c r="KR511"/>
      <c r="KS511"/>
      <c r="KT511"/>
      <c r="KU511"/>
      <c r="KV511"/>
      <c r="KW511"/>
      <c r="KX511"/>
      <c r="KY511"/>
      <c r="KZ511"/>
      <c r="LA511"/>
      <c r="LB511"/>
      <c r="LC511"/>
      <c r="LD511"/>
      <c r="LE511"/>
      <c r="LF511"/>
      <c r="LG511"/>
      <c r="LH511"/>
      <c r="LI511"/>
      <c r="LJ511"/>
      <c r="LK511"/>
      <c r="LL511"/>
      <c r="LM511"/>
      <c r="LN511"/>
      <c r="LO511"/>
      <c r="LP511"/>
      <c r="LQ511"/>
      <c r="LR511"/>
      <c r="LS511"/>
      <c r="LT511"/>
      <c r="LU511"/>
      <c r="LV511"/>
      <c r="LW511"/>
      <c r="LX511"/>
      <c r="LY511"/>
      <c r="LZ511"/>
      <c r="MA511"/>
      <c r="MB511"/>
      <c r="MC511"/>
      <c r="MD511"/>
      <c r="ME511"/>
      <c r="MF511"/>
      <c r="MG511"/>
      <c r="MH511"/>
      <c r="MI511"/>
      <c r="MJ511"/>
      <c r="MK511"/>
      <c r="ML511"/>
      <c r="MM511"/>
      <c r="MN511"/>
      <c r="MO511"/>
      <c r="MP511"/>
      <c r="MQ511"/>
      <c r="MR511"/>
      <c r="MS511"/>
      <c r="MT511"/>
      <c r="MU511"/>
      <c r="MV511"/>
      <c r="MW511"/>
      <c r="MX511"/>
      <c r="MY511"/>
      <c r="MZ511"/>
      <c r="NA511"/>
      <c r="NB511"/>
      <c r="NC511"/>
      <c r="ND511"/>
      <c r="NE511"/>
      <c r="NF511"/>
      <c r="NG511"/>
      <c r="NH511"/>
      <c r="NI511"/>
      <c r="NJ511"/>
      <c r="NK511"/>
      <c r="NL511"/>
      <c r="NM511"/>
      <c r="NN511"/>
      <c r="NO511"/>
      <c r="NP511"/>
      <c r="NQ511"/>
      <c r="NR511"/>
      <c r="NS511"/>
      <c r="NT511"/>
      <c r="NU511"/>
      <c r="NV511"/>
      <c r="NW511"/>
      <c r="NX511"/>
      <c r="NY511"/>
      <c r="NZ511"/>
      <c r="OA511"/>
      <c r="OB511"/>
      <c r="OC511"/>
      <c r="OD511"/>
      <c r="OE511"/>
      <c r="OF511"/>
      <c r="OG511"/>
      <c r="OH511"/>
      <c r="OI511"/>
      <c r="OJ511"/>
      <c r="OK511"/>
      <c r="OL511"/>
      <c r="OM511"/>
      <c r="ON511"/>
      <c r="OO511"/>
      <c r="OP511"/>
      <c r="OQ511"/>
      <c r="OR511"/>
      <c r="OS511"/>
      <c r="OT511"/>
      <c r="OU511"/>
      <c r="OV511"/>
      <c r="OW511"/>
      <c r="OX511"/>
      <c r="OY511"/>
      <c r="OZ511"/>
      <c r="PA511"/>
      <c r="PB511"/>
      <c r="PC511"/>
      <c r="PD511"/>
      <c r="PE511"/>
      <c r="PF511"/>
      <c r="PG511"/>
      <c r="PH511"/>
      <c r="PI511"/>
      <c r="PJ511"/>
      <c r="PK511"/>
      <c r="PL511"/>
      <c r="PM511"/>
      <c r="PN511"/>
      <c r="PO511"/>
      <c r="PP511"/>
      <c r="PQ511"/>
      <c r="PR511"/>
      <c r="PS511"/>
      <c r="PT511"/>
      <c r="PU511"/>
      <c r="PV511"/>
      <c r="PW511"/>
      <c r="PX511"/>
      <c r="PY511"/>
      <c r="PZ511"/>
      <c r="QA511"/>
      <c r="QB511"/>
      <c r="QC511"/>
      <c r="QD511"/>
      <c r="QE511"/>
      <c r="QF511"/>
      <c r="QG511"/>
      <c r="QH511"/>
      <c r="QI511"/>
      <c r="QJ511"/>
      <c r="QK511"/>
      <c r="QL511"/>
      <c r="QM511"/>
      <c r="QN511"/>
      <c r="QO511"/>
      <c r="QP511"/>
      <c r="QQ511"/>
      <c r="QR511"/>
      <c r="QS511"/>
      <c r="QT511"/>
      <c r="QU511"/>
      <c r="QV511"/>
      <c r="QW511"/>
      <c r="QX511"/>
      <c r="QY511"/>
      <c r="QZ511"/>
      <c r="RA511"/>
      <c r="RB511"/>
      <c r="RC511"/>
      <c r="RD511"/>
      <c r="RE511"/>
      <c r="RF511"/>
      <c r="RG511"/>
      <c r="RH511"/>
      <c r="RI511"/>
      <c r="RJ511"/>
      <c r="RK511"/>
      <c r="RL511"/>
      <c r="RM511"/>
      <c r="RN511"/>
      <c r="RO511"/>
      <c r="RP511"/>
      <c r="RQ511"/>
    </row>
    <row r="512" spans="1:485" s="40" customFormat="1" x14ac:dyDescent="0.2">
      <c r="A512" s="48" t="s">
        <v>797</v>
      </c>
      <c r="B512" s="49" t="s">
        <v>798</v>
      </c>
      <c r="C512" s="49" t="s">
        <v>860</v>
      </c>
      <c r="D512" s="49" t="s">
        <v>875</v>
      </c>
      <c r="E512" s="26">
        <v>1188070</v>
      </c>
      <c r="F512" s="156">
        <v>1900701</v>
      </c>
      <c r="G512" s="2">
        <f t="shared" si="15"/>
        <v>712631</v>
      </c>
      <c r="H512" s="44">
        <f t="shared" si="14"/>
        <v>0.5998</v>
      </c>
      <c r="I512" s="61" t="s">
        <v>870</v>
      </c>
      <c r="J512" s="65" t="s">
        <v>870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</row>
    <row r="513" spans="1:485" s="40" customFormat="1" x14ac:dyDescent="0.2">
      <c r="A513" s="48" t="s">
        <v>797</v>
      </c>
      <c r="B513" s="49" t="s">
        <v>798</v>
      </c>
      <c r="C513" s="49" t="s">
        <v>861</v>
      </c>
      <c r="D513" s="49" t="s">
        <v>876</v>
      </c>
      <c r="E513" s="26">
        <v>912000</v>
      </c>
      <c r="F513" s="156">
        <v>1619789</v>
      </c>
      <c r="G513" s="2">
        <f t="shared" si="15"/>
        <v>707789</v>
      </c>
      <c r="H513" s="44">
        <f t="shared" si="14"/>
        <v>0.77610000000000001</v>
      </c>
      <c r="I513" s="61" t="s">
        <v>870</v>
      </c>
      <c r="J513" s="65" t="s">
        <v>870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  <c r="JN513"/>
      <c r="JO513"/>
      <c r="JP513"/>
      <c r="JQ513"/>
      <c r="JR513"/>
      <c r="JS513"/>
      <c r="JT513"/>
      <c r="JU513"/>
      <c r="JV513"/>
      <c r="JW513"/>
      <c r="JX513"/>
      <c r="JY513"/>
      <c r="JZ513"/>
      <c r="KA513"/>
      <c r="KB513"/>
      <c r="KC513"/>
      <c r="KD513"/>
      <c r="KE513"/>
      <c r="KF513"/>
      <c r="KG513"/>
      <c r="KH513"/>
      <c r="KI513"/>
      <c r="KJ513"/>
      <c r="KK513"/>
      <c r="KL513"/>
      <c r="KM513"/>
      <c r="KN513"/>
      <c r="KO513"/>
      <c r="KP513"/>
      <c r="KQ513"/>
      <c r="KR513"/>
      <c r="KS513"/>
      <c r="KT513"/>
      <c r="KU513"/>
      <c r="KV513"/>
      <c r="KW513"/>
      <c r="KX513"/>
      <c r="KY513"/>
      <c r="KZ513"/>
      <c r="LA513"/>
      <c r="LB513"/>
      <c r="LC513"/>
      <c r="LD513"/>
      <c r="LE513"/>
      <c r="LF513"/>
      <c r="LG513"/>
      <c r="LH513"/>
      <c r="LI513"/>
      <c r="LJ513"/>
      <c r="LK513"/>
      <c r="LL513"/>
      <c r="LM513"/>
      <c r="LN513"/>
      <c r="LO513"/>
      <c r="LP513"/>
      <c r="LQ513"/>
      <c r="LR513"/>
      <c r="LS513"/>
      <c r="LT513"/>
      <c r="LU513"/>
      <c r="LV513"/>
      <c r="LW513"/>
      <c r="LX513"/>
      <c r="LY513"/>
      <c r="LZ513"/>
      <c r="MA513"/>
      <c r="MB513"/>
      <c r="MC513"/>
      <c r="MD513"/>
      <c r="ME513"/>
      <c r="MF513"/>
      <c r="MG513"/>
      <c r="MH513"/>
      <c r="MI513"/>
      <c r="MJ513"/>
      <c r="MK513"/>
      <c r="ML513"/>
      <c r="MM513"/>
      <c r="MN513"/>
      <c r="MO513"/>
      <c r="MP513"/>
      <c r="MQ513"/>
      <c r="MR513"/>
      <c r="MS513"/>
      <c r="MT513"/>
      <c r="MU513"/>
      <c r="MV513"/>
      <c r="MW513"/>
      <c r="MX513"/>
      <c r="MY513"/>
      <c r="MZ513"/>
      <c r="NA513"/>
      <c r="NB513"/>
      <c r="NC513"/>
      <c r="ND513"/>
      <c r="NE513"/>
      <c r="NF513"/>
      <c r="NG513"/>
      <c r="NH513"/>
      <c r="NI513"/>
      <c r="NJ513"/>
      <c r="NK513"/>
      <c r="NL513"/>
      <c r="NM513"/>
      <c r="NN513"/>
      <c r="NO513"/>
      <c r="NP513"/>
      <c r="NQ513"/>
      <c r="NR513"/>
      <c r="NS513"/>
      <c r="NT513"/>
      <c r="NU513"/>
      <c r="NV513"/>
      <c r="NW513"/>
      <c r="NX513"/>
      <c r="NY513"/>
      <c r="NZ513"/>
      <c r="OA513"/>
      <c r="OB513"/>
      <c r="OC513"/>
      <c r="OD513"/>
      <c r="OE513"/>
      <c r="OF513"/>
      <c r="OG513"/>
      <c r="OH513"/>
      <c r="OI513"/>
      <c r="OJ513"/>
      <c r="OK513"/>
      <c r="OL513"/>
      <c r="OM513"/>
      <c r="ON513"/>
      <c r="OO513"/>
      <c r="OP513"/>
      <c r="OQ513"/>
      <c r="OR513"/>
      <c r="OS513"/>
      <c r="OT513"/>
      <c r="OU513"/>
      <c r="OV513"/>
      <c r="OW513"/>
      <c r="OX513"/>
      <c r="OY513"/>
      <c r="OZ513"/>
      <c r="PA513"/>
      <c r="PB513"/>
      <c r="PC513"/>
      <c r="PD513"/>
      <c r="PE513"/>
      <c r="PF513"/>
      <c r="PG513"/>
      <c r="PH513"/>
      <c r="PI513"/>
      <c r="PJ513"/>
      <c r="PK513"/>
      <c r="PL513"/>
      <c r="PM513"/>
      <c r="PN513"/>
      <c r="PO513"/>
      <c r="PP513"/>
      <c r="PQ513"/>
      <c r="PR513"/>
      <c r="PS513"/>
      <c r="PT513"/>
      <c r="PU513"/>
      <c r="PV513"/>
      <c r="PW513"/>
      <c r="PX513"/>
      <c r="PY513"/>
      <c r="PZ513"/>
      <c r="QA513"/>
      <c r="QB513"/>
      <c r="QC513"/>
      <c r="QD513"/>
      <c r="QE513"/>
      <c r="QF513"/>
      <c r="QG513"/>
      <c r="QH513"/>
      <c r="QI513"/>
      <c r="QJ513"/>
      <c r="QK513"/>
      <c r="QL513"/>
      <c r="QM513"/>
      <c r="QN513"/>
      <c r="QO513"/>
      <c r="QP513"/>
      <c r="QQ513"/>
      <c r="QR513"/>
      <c r="QS513"/>
      <c r="QT513"/>
      <c r="QU513"/>
      <c r="QV513"/>
      <c r="QW513"/>
      <c r="QX513"/>
      <c r="QY513"/>
      <c r="QZ513"/>
      <c r="RA513"/>
      <c r="RB513"/>
      <c r="RC513"/>
      <c r="RD513"/>
      <c r="RE513"/>
      <c r="RF513"/>
      <c r="RG513"/>
      <c r="RH513"/>
      <c r="RI513"/>
      <c r="RJ513"/>
      <c r="RK513"/>
      <c r="RL513"/>
      <c r="RM513"/>
      <c r="RN513"/>
      <c r="RO513"/>
      <c r="RP513"/>
      <c r="RQ513"/>
    </row>
    <row r="514" spans="1:485" s="40" customFormat="1" x14ac:dyDescent="0.2">
      <c r="A514" s="48" t="s">
        <v>797</v>
      </c>
      <c r="B514" s="49" t="s">
        <v>798</v>
      </c>
      <c r="C514" s="49" t="s">
        <v>862</v>
      </c>
      <c r="D514" s="49" t="s">
        <v>877</v>
      </c>
      <c r="E514" s="26">
        <v>653742</v>
      </c>
      <c r="F514" s="156">
        <v>933600</v>
      </c>
      <c r="G514" s="2">
        <f t="shared" si="15"/>
        <v>279858</v>
      </c>
      <c r="H514" s="44">
        <f t="shared" si="14"/>
        <v>0.42809999999999998</v>
      </c>
      <c r="I514" s="61" t="s">
        <v>870</v>
      </c>
      <c r="J514" s="65" t="s">
        <v>870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  <c r="JN514"/>
      <c r="JO514"/>
      <c r="JP514"/>
      <c r="JQ514"/>
      <c r="JR514"/>
      <c r="JS514"/>
      <c r="JT514"/>
      <c r="JU514"/>
      <c r="JV514"/>
      <c r="JW514"/>
      <c r="JX514"/>
      <c r="JY514"/>
      <c r="JZ514"/>
      <c r="KA514"/>
      <c r="KB514"/>
      <c r="KC514"/>
      <c r="KD514"/>
      <c r="KE514"/>
      <c r="KF514"/>
      <c r="KG514"/>
      <c r="KH514"/>
      <c r="KI514"/>
      <c r="KJ514"/>
      <c r="KK514"/>
      <c r="KL514"/>
      <c r="KM514"/>
      <c r="KN514"/>
      <c r="KO514"/>
      <c r="KP514"/>
      <c r="KQ514"/>
      <c r="KR514"/>
      <c r="KS514"/>
      <c r="KT514"/>
      <c r="KU514"/>
      <c r="KV514"/>
      <c r="KW514"/>
      <c r="KX514"/>
      <c r="KY514"/>
      <c r="KZ514"/>
      <c r="LA514"/>
      <c r="LB514"/>
      <c r="LC514"/>
      <c r="LD514"/>
      <c r="LE514"/>
      <c r="LF514"/>
      <c r="LG514"/>
      <c r="LH514"/>
      <c r="LI514"/>
      <c r="LJ514"/>
      <c r="LK514"/>
      <c r="LL514"/>
      <c r="LM514"/>
      <c r="LN514"/>
      <c r="LO514"/>
      <c r="LP514"/>
      <c r="LQ514"/>
      <c r="LR514"/>
      <c r="LS514"/>
      <c r="LT514"/>
      <c r="LU514"/>
      <c r="LV514"/>
      <c r="LW514"/>
      <c r="LX514"/>
      <c r="LY514"/>
      <c r="LZ514"/>
      <c r="MA514"/>
      <c r="MB514"/>
      <c r="MC514"/>
      <c r="MD514"/>
      <c r="ME514"/>
      <c r="MF514"/>
      <c r="MG514"/>
      <c r="MH514"/>
      <c r="MI514"/>
      <c r="MJ514"/>
      <c r="MK514"/>
      <c r="ML514"/>
      <c r="MM514"/>
      <c r="MN514"/>
      <c r="MO514"/>
      <c r="MP514"/>
      <c r="MQ514"/>
      <c r="MR514"/>
      <c r="MS514"/>
      <c r="MT514"/>
      <c r="MU514"/>
      <c r="MV514"/>
      <c r="MW514"/>
      <c r="MX514"/>
      <c r="MY514"/>
      <c r="MZ514"/>
      <c r="NA514"/>
      <c r="NB514"/>
      <c r="NC514"/>
      <c r="ND514"/>
      <c r="NE514"/>
      <c r="NF514"/>
      <c r="NG514"/>
      <c r="NH514"/>
      <c r="NI514"/>
      <c r="NJ514"/>
      <c r="NK514"/>
      <c r="NL514"/>
      <c r="NM514"/>
      <c r="NN514"/>
      <c r="NO514"/>
      <c r="NP514"/>
      <c r="NQ514"/>
      <c r="NR514"/>
      <c r="NS514"/>
      <c r="NT514"/>
      <c r="NU514"/>
      <c r="NV514"/>
      <c r="NW514"/>
      <c r="NX514"/>
      <c r="NY514"/>
      <c r="NZ514"/>
      <c r="OA514"/>
      <c r="OB514"/>
      <c r="OC514"/>
      <c r="OD514"/>
      <c r="OE514"/>
      <c r="OF514"/>
      <c r="OG514"/>
      <c r="OH514"/>
      <c r="OI514"/>
      <c r="OJ514"/>
      <c r="OK514"/>
      <c r="OL514"/>
      <c r="OM514"/>
      <c r="ON514"/>
      <c r="OO514"/>
      <c r="OP514"/>
      <c r="OQ514"/>
      <c r="OR514"/>
      <c r="OS514"/>
      <c r="OT514"/>
      <c r="OU514"/>
      <c r="OV514"/>
      <c r="OW514"/>
      <c r="OX514"/>
      <c r="OY514"/>
      <c r="OZ514"/>
      <c r="PA514"/>
      <c r="PB514"/>
      <c r="PC514"/>
      <c r="PD514"/>
      <c r="PE514"/>
      <c r="PF514"/>
      <c r="PG514"/>
      <c r="PH514"/>
      <c r="PI514"/>
      <c r="PJ514"/>
      <c r="PK514"/>
      <c r="PL514"/>
      <c r="PM514"/>
      <c r="PN514"/>
      <c r="PO514"/>
      <c r="PP514"/>
      <c r="PQ514"/>
      <c r="PR514"/>
      <c r="PS514"/>
      <c r="PT514"/>
      <c r="PU514"/>
      <c r="PV514"/>
      <c r="PW514"/>
      <c r="PX514"/>
      <c r="PY514"/>
      <c r="PZ514"/>
      <c r="QA514"/>
      <c r="QB514"/>
      <c r="QC514"/>
      <c r="QD514"/>
      <c r="QE514"/>
      <c r="QF514"/>
      <c r="QG514"/>
      <c r="QH514"/>
      <c r="QI514"/>
      <c r="QJ514"/>
      <c r="QK514"/>
      <c r="QL514"/>
      <c r="QM514"/>
      <c r="QN514"/>
      <c r="QO514"/>
      <c r="QP514"/>
      <c r="QQ514"/>
      <c r="QR514"/>
      <c r="QS514"/>
      <c r="QT514"/>
      <c r="QU514"/>
      <c r="QV514"/>
      <c r="QW514"/>
      <c r="QX514"/>
      <c r="QY514"/>
      <c r="QZ514"/>
      <c r="RA514"/>
      <c r="RB514"/>
      <c r="RC514"/>
      <c r="RD514"/>
      <c r="RE514"/>
      <c r="RF514"/>
      <c r="RG514"/>
      <c r="RH514"/>
      <c r="RI514"/>
      <c r="RJ514"/>
      <c r="RK514"/>
      <c r="RL514"/>
      <c r="RM514"/>
      <c r="RN514"/>
      <c r="RO514"/>
      <c r="RP514"/>
      <c r="RQ514"/>
    </row>
    <row r="515" spans="1:485" s="40" customFormat="1" x14ac:dyDescent="0.2">
      <c r="A515" s="48" t="s">
        <v>797</v>
      </c>
      <c r="B515" s="49" t="s">
        <v>798</v>
      </c>
      <c r="C515" s="49" t="s">
        <v>586</v>
      </c>
      <c r="D515" s="49" t="s">
        <v>804</v>
      </c>
      <c r="E515" s="26">
        <v>1389981</v>
      </c>
      <c r="F515" s="156">
        <v>1460939</v>
      </c>
      <c r="G515" s="2">
        <f t="shared" si="15"/>
        <v>70958</v>
      </c>
      <c r="H515" s="44">
        <f t="shared" si="14"/>
        <v>5.0999999999999997E-2</v>
      </c>
      <c r="I515" s="61" t="s">
        <v>870</v>
      </c>
      <c r="J515" s="65" t="s">
        <v>870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  <c r="JN515"/>
      <c r="JO515"/>
      <c r="JP515"/>
      <c r="JQ515"/>
      <c r="JR515"/>
      <c r="JS515"/>
      <c r="JT515"/>
      <c r="JU515"/>
      <c r="JV515"/>
      <c r="JW515"/>
      <c r="JX515"/>
      <c r="JY515"/>
      <c r="JZ515"/>
      <c r="KA515"/>
      <c r="KB515"/>
      <c r="KC515"/>
      <c r="KD515"/>
      <c r="KE515"/>
      <c r="KF515"/>
      <c r="KG515"/>
      <c r="KH515"/>
      <c r="KI515"/>
      <c r="KJ515"/>
      <c r="KK515"/>
      <c r="KL515"/>
      <c r="KM515"/>
      <c r="KN515"/>
      <c r="KO515"/>
      <c r="KP515"/>
      <c r="KQ515"/>
      <c r="KR515"/>
      <c r="KS515"/>
      <c r="KT515"/>
      <c r="KU515"/>
      <c r="KV515"/>
      <c r="KW515"/>
      <c r="KX515"/>
      <c r="KY515"/>
      <c r="KZ515"/>
      <c r="LA515"/>
      <c r="LB515"/>
      <c r="LC515"/>
      <c r="LD515"/>
      <c r="LE515"/>
      <c r="LF515"/>
      <c r="LG515"/>
      <c r="LH515"/>
      <c r="LI515"/>
      <c r="LJ515"/>
      <c r="LK515"/>
      <c r="LL515"/>
      <c r="LM515"/>
      <c r="LN515"/>
      <c r="LO515"/>
      <c r="LP515"/>
      <c r="LQ515"/>
      <c r="LR515"/>
      <c r="LS515"/>
      <c r="LT515"/>
      <c r="LU515"/>
      <c r="LV515"/>
      <c r="LW515"/>
      <c r="LX515"/>
      <c r="LY515"/>
      <c r="LZ515"/>
      <c r="MA515"/>
      <c r="MB515"/>
      <c r="MC515"/>
      <c r="MD515"/>
      <c r="ME515"/>
      <c r="MF515"/>
      <c r="MG515"/>
      <c r="MH515"/>
      <c r="MI515"/>
      <c r="MJ515"/>
      <c r="MK515"/>
      <c r="ML515"/>
      <c r="MM515"/>
      <c r="MN515"/>
      <c r="MO515"/>
      <c r="MP515"/>
      <c r="MQ515"/>
      <c r="MR515"/>
      <c r="MS515"/>
      <c r="MT515"/>
      <c r="MU515"/>
      <c r="MV515"/>
      <c r="MW515"/>
      <c r="MX515"/>
      <c r="MY515"/>
      <c r="MZ515"/>
      <c r="NA515"/>
      <c r="NB515"/>
      <c r="NC515"/>
      <c r="ND515"/>
      <c r="NE515"/>
      <c r="NF515"/>
      <c r="NG515"/>
      <c r="NH515"/>
      <c r="NI515"/>
      <c r="NJ515"/>
      <c r="NK515"/>
      <c r="NL515"/>
      <c r="NM515"/>
      <c r="NN515"/>
      <c r="NO515"/>
      <c r="NP515"/>
      <c r="NQ515"/>
      <c r="NR515"/>
      <c r="NS515"/>
      <c r="NT515"/>
      <c r="NU515"/>
      <c r="NV515"/>
      <c r="NW515"/>
      <c r="NX515"/>
      <c r="NY515"/>
      <c r="NZ515"/>
      <c r="OA515"/>
      <c r="OB515"/>
      <c r="OC515"/>
      <c r="OD515"/>
      <c r="OE515"/>
      <c r="OF515"/>
      <c r="OG515"/>
      <c r="OH515"/>
      <c r="OI515"/>
      <c r="OJ515"/>
      <c r="OK515"/>
      <c r="OL515"/>
      <c r="OM515"/>
      <c r="ON515"/>
      <c r="OO515"/>
      <c r="OP515"/>
      <c r="OQ515"/>
      <c r="OR515"/>
      <c r="OS515"/>
      <c r="OT515"/>
      <c r="OU515"/>
      <c r="OV515"/>
      <c r="OW515"/>
      <c r="OX515"/>
      <c r="OY515"/>
      <c r="OZ515"/>
      <c r="PA515"/>
      <c r="PB515"/>
      <c r="PC515"/>
      <c r="PD515"/>
      <c r="PE515"/>
      <c r="PF515"/>
      <c r="PG515"/>
      <c r="PH515"/>
      <c r="PI515"/>
      <c r="PJ515"/>
      <c r="PK515"/>
      <c r="PL515"/>
      <c r="PM515"/>
      <c r="PN515"/>
      <c r="PO515"/>
      <c r="PP515"/>
      <c r="PQ515"/>
      <c r="PR515"/>
      <c r="PS515"/>
      <c r="PT515"/>
      <c r="PU515"/>
      <c r="PV515"/>
      <c r="PW515"/>
      <c r="PX515"/>
      <c r="PY515"/>
      <c r="PZ515"/>
      <c r="QA515"/>
      <c r="QB515"/>
      <c r="QC515"/>
      <c r="QD515"/>
      <c r="QE515"/>
      <c r="QF515"/>
      <c r="QG515"/>
      <c r="QH515"/>
      <c r="QI515"/>
      <c r="QJ515"/>
      <c r="QK515"/>
      <c r="QL515"/>
      <c r="QM515"/>
      <c r="QN515"/>
      <c r="QO515"/>
      <c r="QP515"/>
      <c r="QQ515"/>
      <c r="QR515"/>
      <c r="QS515"/>
      <c r="QT515"/>
      <c r="QU515"/>
      <c r="QV515"/>
      <c r="QW515"/>
      <c r="QX515"/>
      <c r="QY515"/>
      <c r="QZ515"/>
      <c r="RA515"/>
      <c r="RB515"/>
      <c r="RC515"/>
      <c r="RD515"/>
      <c r="RE515"/>
      <c r="RF515"/>
      <c r="RG515"/>
      <c r="RH515"/>
      <c r="RI515"/>
      <c r="RJ515"/>
      <c r="RK515"/>
      <c r="RL515"/>
      <c r="RM515"/>
      <c r="RN515"/>
      <c r="RO515"/>
      <c r="RP515"/>
      <c r="RQ515"/>
    </row>
    <row r="516" spans="1:485" s="40" customFormat="1" x14ac:dyDescent="0.2">
      <c r="A516" s="48" t="s">
        <v>797</v>
      </c>
      <c r="B516" s="49" t="s">
        <v>798</v>
      </c>
      <c r="C516" s="49" t="s">
        <v>587</v>
      </c>
      <c r="D516" s="49" t="s">
        <v>805</v>
      </c>
      <c r="E516" s="26">
        <v>5004900</v>
      </c>
      <c r="F516" s="156">
        <v>5625742</v>
      </c>
      <c r="G516" s="2">
        <f t="shared" si="15"/>
        <v>620842</v>
      </c>
      <c r="H516" s="44">
        <f t="shared" si="14"/>
        <v>0.124</v>
      </c>
      <c r="I516" s="61" t="s">
        <v>870</v>
      </c>
      <c r="J516" s="65" t="s">
        <v>870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  <c r="JN516"/>
      <c r="JO516"/>
      <c r="JP516"/>
      <c r="JQ516"/>
      <c r="JR516"/>
      <c r="JS516"/>
      <c r="JT516"/>
      <c r="JU516"/>
      <c r="JV516"/>
      <c r="JW516"/>
      <c r="JX516"/>
      <c r="JY516"/>
      <c r="JZ516"/>
      <c r="KA516"/>
      <c r="KB516"/>
      <c r="KC516"/>
      <c r="KD516"/>
      <c r="KE516"/>
      <c r="KF516"/>
      <c r="KG516"/>
      <c r="KH516"/>
      <c r="KI516"/>
      <c r="KJ516"/>
      <c r="KK516"/>
      <c r="KL516"/>
      <c r="KM516"/>
      <c r="KN516"/>
      <c r="KO516"/>
      <c r="KP516"/>
      <c r="KQ516"/>
      <c r="KR516"/>
      <c r="KS516"/>
      <c r="KT516"/>
      <c r="KU516"/>
      <c r="KV516"/>
      <c r="KW516"/>
      <c r="KX516"/>
      <c r="KY516"/>
      <c r="KZ516"/>
      <c r="LA516"/>
      <c r="LB516"/>
      <c r="LC516"/>
      <c r="LD516"/>
      <c r="LE516"/>
      <c r="LF516"/>
      <c r="LG516"/>
      <c r="LH516"/>
      <c r="LI516"/>
      <c r="LJ516"/>
      <c r="LK516"/>
      <c r="LL516"/>
      <c r="LM516"/>
      <c r="LN516"/>
      <c r="LO516"/>
      <c r="LP516"/>
      <c r="LQ516"/>
      <c r="LR516"/>
      <c r="LS516"/>
      <c r="LT516"/>
      <c r="LU516"/>
      <c r="LV516"/>
      <c r="LW516"/>
      <c r="LX516"/>
      <c r="LY516"/>
      <c r="LZ516"/>
      <c r="MA516"/>
      <c r="MB516"/>
      <c r="MC516"/>
      <c r="MD516"/>
      <c r="ME516"/>
      <c r="MF516"/>
      <c r="MG516"/>
      <c r="MH516"/>
      <c r="MI516"/>
      <c r="MJ516"/>
      <c r="MK516"/>
      <c r="ML516"/>
      <c r="MM516"/>
      <c r="MN516"/>
      <c r="MO516"/>
      <c r="MP516"/>
      <c r="MQ516"/>
      <c r="MR516"/>
      <c r="MS516"/>
      <c r="MT516"/>
      <c r="MU516"/>
      <c r="MV516"/>
      <c r="MW516"/>
      <c r="MX516"/>
      <c r="MY516"/>
      <c r="MZ516"/>
      <c r="NA516"/>
      <c r="NB516"/>
      <c r="NC516"/>
      <c r="ND516"/>
      <c r="NE516"/>
      <c r="NF516"/>
      <c r="NG516"/>
      <c r="NH516"/>
      <c r="NI516"/>
      <c r="NJ516"/>
      <c r="NK516"/>
      <c r="NL516"/>
      <c r="NM516"/>
      <c r="NN516"/>
      <c r="NO516"/>
      <c r="NP516"/>
      <c r="NQ516"/>
      <c r="NR516"/>
      <c r="NS516"/>
      <c r="NT516"/>
      <c r="NU516"/>
      <c r="NV516"/>
      <c r="NW516"/>
      <c r="NX516"/>
      <c r="NY516"/>
      <c r="NZ516"/>
      <c r="OA516"/>
      <c r="OB516"/>
      <c r="OC516"/>
      <c r="OD516"/>
      <c r="OE516"/>
      <c r="OF516"/>
      <c r="OG516"/>
      <c r="OH516"/>
      <c r="OI516"/>
      <c r="OJ516"/>
      <c r="OK516"/>
      <c r="OL516"/>
      <c r="OM516"/>
      <c r="ON516"/>
      <c r="OO516"/>
      <c r="OP516"/>
      <c r="OQ516"/>
      <c r="OR516"/>
      <c r="OS516"/>
      <c r="OT516"/>
      <c r="OU516"/>
      <c r="OV516"/>
      <c r="OW516"/>
      <c r="OX516"/>
      <c r="OY516"/>
      <c r="OZ516"/>
      <c r="PA516"/>
      <c r="PB516"/>
      <c r="PC516"/>
      <c r="PD516"/>
      <c r="PE516"/>
      <c r="PF516"/>
      <c r="PG516"/>
      <c r="PH516"/>
      <c r="PI516"/>
      <c r="PJ516"/>
      <c r="PK516"/>
      <c r="PL516"/>
      <c r="PM516"/>
      <c r="PN516"/>
      <c r="PO516"/>
      <c r="PP516"/>
      <c r="PQ516"/>
      <c r="PR516"/>
      <c r="PS516"/>
      <c r="PT516"/>
      <c r="PU516"/>
      <c r="PV516"/>
      <c r="PW516"/>
      <c r="PX516"/>
      <c r="PY516"/>
      <c r="PZ516"/>
      <c r="QA516"/>
      <c r="QB516"/>
      <c r="QC516"/>
      <c r="QD516"/>
      <c r="QE516"/>
      <c r="QF516"/>
      <c r="QG516"/>
      <c r="QH516"/>
      <c r="QI516"/>
      <c r="QJ516"/>
      <c r="QK516"/>
      <c r="QL516"/>
      <c r="QM516"/>
      <c r="QN516"/>
      <c r="QO516"/>
      <c r="QP516"/>
      <c r="QQ516"/>
      <c r="QR516"/>
      <c r="QS516"/>
      <c r="QT516"/>
      <c r="QU516"/>
      <c r="QV516"/>
      <c r="QW516"/>
      <c r="QX516"/>
      <c r="QY516"/>
      <c r="QZ516"/>
      <c r="RA516"/>
      <c r="RB516"/>
      <c r="RC516"/>
      <c r="RD516"/>
      <c r="RE516"/>
      <c r="RF516"/>
      <c r="RG516"/>
      <c r="RH516"/>
      <c r="RI516"/>
      <c r="RJ516"/>
      <c r="RK516"/>
      <c r="RL516"/>
      <c r="RM516"/>
      <c r="RN516"/>
      <c r="RO516"/>
      <c r="RP516"/>
      <c r="RQ516"/>
    </row>
    <row r="517" spans="1:485" s="40" customFormat="1" x14ac:dyDescent="0.2">
      <c r="A517" s="48" t="s">
        <v>797</v>
      </c>
      <c r="B517" s="49" t="s">
        <v>798</v>
      </c>
      <c r="C517" s="49" t="s">
        <v>588</v>
      </c>
      <c r="D517" s="49" t="s">
        <v>806</v>
      </c>
      <c r="E517" s="26">
        <v>501418</v>
      </c>
      <c r="F517" s="156">
        <v>563618</v>
      </c>
      <c r="G517" s="2">
        <f t="shared" si="15"/>
        <v>62200</v>
      </c>
      <c r="H517" s="44">
        <f t="shared" si="14"/>
        <v>0.124</v>
      </c>
      <c r="I517" s="61" t="s">
        <v>870</v>
      </c>
      <c r="J517" s="65" t="s">
        <v>870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  <c r="JN517"/>
      <c r="JO517"/>
      <c r="JP517"/>
      <c r="JQ517"/>
      <c r="JR517"/>
      <c r="JS517"/>
      <c r="JT517"/>
      <c r="JU517"/>
      <c r="JV517"/>
      <c r="JW517"/>
      <c r="JX517"/>
      <c r="JY517"/>
      <c r="JZ517"/>
      <c r="KA517"/>
      <c r="KB517"/>
      <c r="KC517"/>
      <c r="KD517"/>
      <c r="KE517"/>
      <c r="KF517"/>
      <c r="KG517"/>
      <c r="KH517"/>
      <c r="KI517"/>
      <c r="KJ517"/>
      <c r="KK517"/>
      <c r="KL517"/>
      <c r="KM517"/>
      <c r="KN517"/>
      <c r="KO517"/>
      <c r="KP517"/>
      <c r="KQ517"/>
      <c r="KR517"/>
      <c r="KS517"/>
      <c r="KT517"/>
      <c r="KU517"/>
      <c r="KV517"/>
      <c r="KW517"/>
      <c r="KX517"/>
      <c r="KY517"/>
      <c r="KZ517"/>
      <c r="LA517"/>
      <c r="LB517"/>
      <c r="LC517"/>
      <c r="LD517"/>
      <c r="LE517"/>
      <c r="LF517"/>
      <c r="LG517"/>
      <c r="LH517"/>
      <c r="LI517"/>
      <c r="LJ517"/>
      <c r="LK517"/>
      <c r="LL517"/>
      <c r="LM517"/>
      <c r="LN517"/>
      <c r="LO517"/>
      <c r="LP517"/>
      <c r="LQ517"/>
      <c r="LR517"/>
      <c r="LS517"/>
      <c r="LT517"/>
      <c r="LU517"/>
      <c r="LV517"/>
      <c r="LW517"/>
      <c r="LX517"/>
      <c r="LY517"/>
      <c r="LZ517"/>
      <c r="MA517"/>
      <c r="MB517"/>
      <c r="MC517"/>
      <c r="MD517"/>
      <c r="ME517"/>
      <c r="MF517"/>
      <c r="MG517"/>
      <c r="MH517"/>
      <c r="MI517"/>
      <c r="MJ517"/>
      <c r="MK517"/>
      <c r="ML517"/>
      <c r="MM517"/>
      <c r="MN517"/>
      <c r="MO517"/>
      <c r="MP517"/>
      <c r="MQ517"/>
      <c r="MR517"/>
      <c r="MS517"/>
      <c r="MT517"/>
      <c r="MU517"/>
      <c r="MV517"/>
      <c r="MW517"/>
      <c r="MX517"/>
      <c r="MY517"/>
      <c r="MZ517"/>
      <c r="NA517"/>
      <c r="NB517"/>
      <c r="NC517"/>
      <c r="ND517"/>
      <c r="NE517"/>
      <c r="NF517"/>
      <c r="NG517"/>
      <c r="NH517"/>
      <c r="NI517"/>
      <c r="NJ517"/>
      <c r="NK517"/>
      <c r="NL517"/>
      <c r="NM517"/>
      <c r="NN517"/>
      <c r="NO517"/>
      <c r="NP517"/>
      <c r="NQ517"/>
      <c r="NR517"/>
      <c r="NS517"/>
      <c r="NT517"/>
      <c r="NU517"/>
      <c r="NV517"/>
      <c r="NW517"/>
      <c r="NX517"/>
      <c r="NY517"/>
      <c r="NZ517"/>
      <c r="OA517"/>
      <c r="OB517"/>
      <c r="OC517"/>
      <c r="OD517"/>
      <c r="OE517"/>
      <c r="OF517"/>
      <c r="OG517"/>
      <c r="OH517"/>
      <c r="OI517"/>
      <c r="OJ517"/>
      <c r="OK517"/>
      <c r="OL517"/>
      <c r="OM517"/>
      <c r="ON517"/>
      <c r="OO517"/>
      <c r="OP517"/>
      <c r="OQ517"/>
      <c r="OR517"/>
      <c r="OS517"/>
      <c r="OT517"/>
      <c r="OU517"/>
      <c r="OV517"/>
      <c r="OW517"/>
      <c r="OX517"/>
      <c r="OY517"/>
      <c r="OZ517"/>
      <c r="PA517"/>
      <c r="PB517"/>
      <c r="PC517"/>
      <c r="PD517"/>
      <c r="PE517"/>
      <c r="PF517"/>
      <c r="PG517"/>
      <c r="PH517"/>
      <c r="PI517"/>
      <c r="PJ517"/>
      <c r="PK517"/>
      <c r="PL517"/>
      <c r="PM517"/>
      <c r="PN517"/>
      <c r="PO517"/>
      <c r="PP517"/>
      <c r="PQ517"/>
      <c r="PR517"/>
      <c r="PS517"/>
      <c r="PT517"/>
      <c r="PU517"/>
      <c r="PV517"/>
      <c r="PW517"/>
      <c r="PX517"/>
      <c r="PY517"/>
      <c r="PZ517"/>
      <c r="QA517"/>
      <c r="QB517"/>
      <c r="QC517"/>
      <c r="QD517"/>
      <c r="QE517"/>
      <c r="QF517"/>
      <c r="QG517"/>
      <c r="QH517"/>
      <c r="QI517"/>
      <c r="QJ517"/>
      <c r="QK517"/>
      <c r="QL517"/>
      <c r="QM517"/>
      <c r="QN517"/>
      <c r="QO517"/>
      <c r="QP517"/>
      <c r="QQ517"/>
      <c r="QR517"/>
      <c r="QS517"/>
      <c r="QT517"/>
      <c r="QU517"/>
      <c r="QV517"/>
      <c r="QW517"/>
      <c r="QX517"/>
      <c r="QY517"/>
      <c r="QZ517"/>
      <c r="RA517"/>
      <c r="RB517"/>
      <c r="RC517"/>
      <c r="RD517"/>
      <c r="RE517"/>
      <c r="RF517"/>
      <c r="RG517"/>
      <c r="RH517"/>
      <c r="RI517"/>
      <c r="RJ517"/>
      <c r="RK517"/>
      <c r="RL517"/>
      <c r="RM517"/>
      <c r="RN517"/>
      <c r="RO517"/>
      <c r="RP517"/>
      <c r="RQ517"/>
    </row>
    <row r="518" spans="1:485" s="40" customFormat="1" x14ac:dyDescent="0.2">
      <c r="A518" s="48" t="s">
        <v>797</v>
      </c>
      <c r="B518" s="49" t="s">
        <v>798</v>
      </c>
      <c r="C518" s="49" t="s">
        <v>863</v>
      </c>
      <c r="D518" s="49" t="s">
        <v>878</v>
      </c>
      <c r="E518" s="26">
        <v>756600</v>
      </c>
      <c r="F518" s="156">
        <v>1096703</v>
      </c>
      <c r="G518" s="2">
        <f t="shared" si="15"/>
        <v>340103</v>
      </c>
      <c r="H518" s="44">
        <f t="shared" si="14"/>
        <v>0.44950000000000001</v>
      </c>
      <c r="I518" s="61" t="s">
        <v>870</v>
      </c>
      <c r="J518" s="65" t="s">
        <v>870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  <c r="JN518"/>
      <c r="JO518"/>
      <c r="JP518"/>
      <c r="JQ518"/>
      <c r="JR518"/>
      <c r="JS518"/>
      <c r="JT518"/>
      <c r="JU518"/>
      <c r="JV518"/>
      <c r="JW518"/>
      <c r="JX518"/>
      <c r="JY518"/>
      <c r="JZ518"/>
      <c r="KA518"/>
      <c r="KB518"/>
      <c r="KC518"/>
      <c r="KD518"/>
      <c r="KE518"/>
      <c r="KF518"/>
      <c r="KG518"/>
      <c r="KH518"/>
      <c r="KI518"/>
      <c r="KJ518"/>
      <c r="KK518"/>
      <c r="KL518"/>
      <c r="KM518"/>
      <c r="KN518"/>
      <c r="KO518"/>
      <c r="KP518"/>
      <c r="KQ518"/>
      <c r="KR518"/>
      <c r="KS518"/>
      <c r="KT518"/>
      <c r="KU518"/>
      <c r="KV518"/>
      <c r="KW518"/>
      <c r="KX518"/>
      <c r="KY518"/>
      <c r="KZ518"/>
      <c r="LA518"/>
      <c r="LB518"/>
      <c r="LC518"/>
      <c r="LD518"/>
      <c r="LE518"/>
      <c r="LF518"/>
      <c r="LG518"/>
      <c r="LH518"/>
      <c r="LI518"/>
      <c r="LJ518"/>
      <c r="LK518"/>
      <c r="LL518"/>
      <c r="LM518"/>
      <c r="LN518"/>
      <c r="LO518"/>
      <c r="LP518"/>
      <c r="LQ518"/>
      <c r="LR518"/>
      <c r="LS518"/>
      <c r="LT518"/>
      <c r="LU518"/>
      <c r="LV518"/>
      <c r="LW518"/>
      <c r="LX518"/>
      <c r="LY518"/>
      <c r="LZ518"/>
      <c r="MA518"/>
      <c r="MB518"/>
      <c r="MC518"/>
      <c r="MD518"/>
      <c r="ME518"/>
      <c r="MF518"/>
      <c r="MG518"/>
      <c r="MH518"/>
      <c r="MI518"/>
      <c r="MJ518"/>
      <c r="MK518"/>
      <c r="ML518"/>
      <c r="MM518"/>
      <c r="MN518"/>
      <c r="MO518"/>
      <c r="MP518"/>
      <c r="MQ518"/>
      <c r="MR518"/>
      <c r="MS518"/>
      <c r="MT518"/>
      <c r="MU518"/>
      <c r="MV518"/>
      <c r="MW518"/>
      <c r="MX518"/>
      <c r="MY518"/>
      <c r="MZ518"/>
      <c r="NA518"/>
      <c r="NB518"/>
      <c r="NC518"/>
      <c r="ND518"/>
      <c r="NE518"/>
      <c r="NF518"/>
      <c r="NG518"/>
      <c r="NH518"/>
      <c r="NI518"/>
      <c r="NJ518"/>
      <c r="NK518"/>
      <c r="NL518"/>
      <c r="NM518"/>
      <c r="NN518"/>
      <c r="NO518"/>
      <c r="NP518"/>
      <c r="NQ518"/>
      <c r="NR518"/>
      <c r="NS518"/>
      <c r="NT518"/>
      <c r="NU518"/>
      <c r="NV518"/>
      <c r="NW518"/>
      <c r="NX518"/>
      <c r="NY518"/>
      <c r="NZ518"/>
      <c r="OA518"/>
      <c r="OB518"/>
      <c r="OC518"/>
      <c r="OD518"/>
      <c r="OE518"/>
      <c r="OF518"/>
      <c r="OG518"/>
      <c r="OH518"/>
      <c r="OI518"/>
      <c r="OJ518"/>
      <c r="OK518"/>
      <c r="OL518"/>
      <c r="OM518"/>
      <c r="ON518"/>
      <c r="OO518"/>
      <c r="OP518"/>
      <c r="OQ518"/>
      <c r="OR518"/>
      <c r="OS518"/>
      <c r="OT518"/>
      <c r="OU518"/>
      <c r="OV518"/>
      <c r="OW518"/>
      <c r="OX518"/>
      <c r="OY518"/>
      <c r="OZ518"/>
      <c r="PA518"/>
      <c r="PB518"/>
      <c r="PC518"/>
      <c r="PD518"/>
      <c r="PE518"/>
      <c r="PF518"/>
      <c r="PG518"/>
      <c r="PH518"/>
      <c r="PI518"/>
      <c r="PJ518"/>
      <c r="PK518"/>
      <c r="PL518"/>
      <c r="PM518"/>
      <c r="PN518"/>
      <c r="PO518"/>
      <c r="PP518"/>
      <c r="PQ518"/>
      <c r="PR518"/>
      <c r="PS518"/>
      <c r="PT518"/>
      <c r="PU518"/>
      <c r="PV518"/>
      <c r="PW518"/>
      <c r="PX518"/>
      <c r="PY518"/>
      <c r="PZ518"/>
      <c r="QA518"/>
      <c r="QB518"/>
      <c r="QC518"/>
      <c r="QD518"/>
      <c r="QE518"/>
      <c r="QF518"/>
      <c r="QG518"/>
      <c r="QH518"/>
      <c r="QI518"/>
      <c r="QJ518"/>
      <c r="QK518"/>
      <c r="QL518"/>
      <c r="QM518"/>
      <c r="QN518"/>
      <c r="QO518"/>
      <c r="QP518"/>
      <c r="QQ518"/>
      <c r="QR518"/>
      <c r="QS518"/>
      <c r="QT518"/>
      <c r="QU518"/>
      <c r="QV518"/>
      <c r="QW518"/>
      <c r="QX518"/>
      <c r="QY518"/>
      <c r="QZ518"/>
      <c r="RA518"/>
      <c r="RB518"/>
      <c r="RC518"/>
      <c r="RD518"/>
      <c r="RE518"/>
      <c r="RF518"/>
      <c r="RG518"/>
      <c r="RH518"/>
      <c r="RI518"/>
      <c r="RJ518"/>
      <c r="RK518"/>
      <c r="RL518"/>
      <c r="RM518"/>
      <c r="RN518"/>
      <c r="RO518"/>
      <c r="RP518"/>
      <c r="RQ518"/>
    </row>
    <row r="519" spans="1:485" s="40" customFormat="1" x14ac:dyDescent="0.2">
      <c r="A519" s="46" t="s">
        <v>797</v>
      </c>
      <c r="B519" s="47" t="s">
        <v>798</v>
      </c>
      <c r="C519" s="47" t="s">
        <v>26</v>
      </c>
      <c r="D519" s="47" t="s">
        <v>807</v>
      </c>
      <c r="E519" s="26">
        <v>87659343</v>
      </c>
      <c r="F519" s="156">
        <v>103187638</v>
      </c>
      <c r="G519" s="2">
        <f t="shared" si="15"/>
        <v>15528295</v>
      </c>
      <c r="H519" s="44">
        <f t="shared" si="14"/>
        <v>0.17710000000000001</v>
      </c>
      <c r="I519" s="61" t="s">
        <v>870</v>
      </c>
      <c r="J519" s="65" t="s">
        <v>870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  <c r="JD519"/>
      <c r="JE519"/>
      <c r="JF519"/>
      <c r="JG519"/>
      <c r="JH519"/>
      <c r="JI519"/>
      <c r="JJ519"/>
      <c r="JK519"/>
      <c r="JL519"/>
      <c r="JM519"/>
      <c r="JN519"/>
      <c r="JO519"/>
      <c r="JP519"/>
      <c r="JQ519"/>
      <c r="JR519"/>
      <c r="JS519"/>
      <c r="JT519"/>
      <c r="JU519"/>
      <c r="JV519"/>
      <c r="JW519"/>
      <c r="JX519"/>
      <c r="JY519"/>
      <c r="JZ519"/>
      <c r="KA519"/>
      <c r="KB519"/>
      <c r="KC519"/>
      <c r="KD519"/>
      <c r="KE519"/>
      <c r="KF519"/>
      <c r="KG519"/>
      <c r="KH519"/>
      <c r="KI519"/>
      <c r="KJ519"/>
      <c r="KK519"/>
      <c r="KL519"/>
      <c r="KM519"/>
      <c r="KN519"/>
      <c r="KO519"/>
      <c r="KP519"/>
      <c r="KQ519"/>
      <c r="KR519"/>
      <c r="KS519"/>
      <c r="KT519"/>
      <c r="KU519"/>
      <c r="KV519"/>
      <c r="KW519"/>
      <c r="KX519"/>
      <c r="KY519"/>
      <c r="KZ519"/>
      <c r="LA519"/>
      <c r="LB519"/>
      <c r="LC519"/>
      <c r="LD519"/>
      <c r="LE519"/>
      <c r="LF519"/>
      <c r="LG519"/>
      <c r="LH519"/>
      <c r="LI519"/>
      <c r="LJ519"/>
      <c r="LK519"/>
      <c r="LL519"/>
      <c r="LM519"/>
      <c r="LN519"/>
      <c r="LO519"/>
      <c r="LP519"/>
      <c r="LQ519"/>
      <c r="LR519"/>
      <c r="LS519"/>
      <c r="LT519"/>
      <c r="LU519"/>
      <c r="LV519"/>
      <c r="LW519"/>
      <c r="LX519"/>
      <c r="LY519"/>
      <c r="LZ519"/>
      <c r="MA519"/>
      <c r="MB519"/>
      <c r="MC519"/>
      <c r="MD519"/>
      <c r="ME519"/>
      <c r="MF519"/>
      <c r="MG519"/>
      <c r="MH519"/>
      <c r="MI519"/>
      <c r="MJ519"/>
      <c r="MK519"/>
      <c r="ML519"/>
      <c r="MM519"/>
      <c r="MN519"/>
      <c r="MO519"/>
      <c r="MP519"/>
      <c r="MQ519"/>
      <c r="MR519"/>
      <c r="MS519"/>
      <c r="MT519"/>
      <c r="MU519"/>
      <c r="MV519"/>
      <c r="MW519"/>
      <c r="MX519"/>
      <c r="MY519"/>
      <c r="MZ519"/>
      <c r="NA519"/>
      <c r="NB519"/>
      <c r="NC519"/>
      <c r="ND519"/>
      <c r="NE519"/>
      <c r="NF519"/>
      <c r="NG519"/>
      <c r="NH519"/>
      <c r="NI519"/>
      <c r="NJ519"/>
      <c r="NK519"/>
      <c r="NL519"/>
      <c r="NM519"/>
      <c r="NN519"/>
      <c r="NO519"/>
      <c r="NP519"/>
      <c r="NQ519"/>
      <c r="NR519"/>
      <c r="NS519"/>
      <c r="NT519"/>
      <c r="NU519"/>
      <c r="NV519"/>
      <c r="NW519"/>
      <c r="NX519"/>
      <c r="NY519"/>
      <c r="NZ519"/>
      <c r="OA519"/>
      <c r="OB519"/>
      <c r="OC519"/>
      <c r="OD519"/>
      <c r="OE519"/>
      <c r="OF519"/>
      <c r="OG519"/>
      <c r="OH519"/>
      <c r="OI519"/>
      <c r="OJ519"/>
      <c r="OK519"/>
      <c r="OL519"/>
      <c r="OM519"/>
      <c r="ON519"/>
      <c r="OO519"/>
      <c r="OP519"/>
      <c r="OQ519"/>
      <c r="OR519"/>
      <c r="OS519"/>
      <c r="OT519"/>
      <c r="OU519"/>
      <c r="OV519"/>
      <c r="OW519"/>
      <c r="OX519"/>
      <c r="OY519"/>
      <c r="OZ519"/>
      <c r="PA519"/>
      <c r="PB519"/>
      <c r="PC519"/>
      <c r="PD519"/>
      <c r="PE519"/>
      <c r="PF519"/>
      <c r="PG519"/>
      <c r="PH519"/>
      <c r="PI519"/>
      <c r="PJ519"/>
      <c r="PK519"/>
      <c r="PL519"/>
      <c r="PM519"/>
      <c r="PN519"/>
      <c r="PO519"/>
      <c r="PP519"/>
      <c r="PQ519"/>
      <c r="PR519"/>
      <c r="PS519"/>
      <c r="PT519"/>
      <c r="PU519"/>
      <c r="PV519"/>
      <c r="PW519"/>
      <c r="PX519"/>
      <c r="PY519"/>
      <c r="PZ519"/>
      <c r="QA519"/>
      <c r="QB519"/>
      <c r="QC519"/>
      <c r="QD519"/>
      <c r="QE519"/>
      <c r="QF519"/>
      <c r="QG519"/>
      <c r="QH519"/>
      <c r="QI519"/>
      <c r="QJ519"/>
      <c r="QK519"/>
      <c r="QL519"/>
      <c r="QM519"/>
      <c r="QN519"/>
      <c r="QO519"/>
      <c r="QP519"/>
      <c r="QQ519"/>
      <c r="QR519"/>
      <c r="QS519"/>
      <c r="QT519"/>
      <c r="QU519"/>
      <c r="QV519"/>
      <c r="QW519"/>
      <c r="QX519"/>
      <c r="QY519"/>
      <c r="QZ519"/>
      <c r="RA519"/>
      <c r="RB519"/>
      <c r="RC519"/>
      <c r="RD519"/>
      <c r="RE519"/>
      <c r="RF519"/>
      <c r="RG519"/>
      <c r="RH519"/>
      <c r="RI519"/>
      <c r="RJ519"/>
      <c r="RK519"/>
      <c r="RL519"/>
      <c r="RM519"/>
      <c r="RN519"/>
      <c r="RO519"/>
      <c r="RP519"/>
      <c r="RQ519"/>
    </row>
    <row r="520" spans="1:485" s="40" customFormat="1" x14ac:dyDescent="0.2">
      <c r="A520" s="46" t="s">
        <v>797</v>
      </c>
      <c r="B520" s="47" t="s">
        <v>798</v>
      </c>
      <c r="C520" s="47" t="s">
        <v>57</v>
      </c>
      <c r="D520" s="47" t="s">
        <v>808</v>
      </c>
      <c r="E520" s="26">
        <v>15410145</v>
      </c>
      <c r="F520" s="156">
        <v>18264264</v>
      </c>
      <c r="G520" s="2">
        <f t="shared" si="15"/>
        <v>2854119</v>
      </c>
      <c r="H520" s="44">
        <f t="shared" si="14"/>
        <v>0.1852</v>
      </c>
      <c r="I520" s="61" t="s">
        <v>870</v>
      </c>
      <c r="J520" s="65" t="s">
        <v>870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</row>
    <row r="521" spans="1:485" s="40" customFormat="1" x14ac:dyDescent="0.2">
      <c r="A521" s="46" t="s">
        <v>797</v>
      </c>
      <c r="B521" s="47" t="s">
        <v>798</v>
      </c>
      <c r="C521" s="47" t="s">
        <v>79</v>
      </c>
      <c r="D521" s="47" t="s">
        <v>809</v>
      </c>
      <c r="E521" s="26">
        <v>45643781</v>
      </c>
      <c r="F521" s="156">
        <v>54947378</v>
      </c>
      <c r="G521" s="2">
        <f t="shared" si="15"/>
        <v>9303597</v>
      </c>
      <c r="H521" s="44">
        <f t="shared" ref="H521:H550" si="16">ROUND(G521/E521,4)</f>
        <v>0.20380000000000001</v>
      </c>
      <c r="I521" s="61" t="s">
        <v>870</v>
      </c>
      <c r="J521" s="65" t="s">
        <v>870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  <c r="JD521"/>
      <c r="JE521"/>
      <c r="JF521"/>
      <c r="JG521"/>
      <c r="JH521"/>
      <c r="JI521"/>
      <c r="JJ521"/>
      <c r="JK521"/>
      <c r="JL521"/>
      <c r="JM521"/>
      <c r="JN521"/>
      <c r="JO521"/>
      <c r="JP521"/>
      <c r="JQ521"/>
      <c r="JR521"/>
      <c r="JS521"/>
      <c r="JT521"/>
      <c r="JU521"/>
      <c r="JV521"/>
      <c r="JW521"/>
      <c r="JX521"/>
      <c r="JY521"/>
      <c r="JZ521"/>
      <c r="KA521"/>
      <c r="KB521"/>
      <c r="KC521"/>
      <c r="KD521"/>
      <c r="KE521"/>
      <c r="KF521"/>
      <c r="KG521"/>
      <c r="KH521"/>
      <c r="KI521"/>
      <c r="KJ521"/>
      <c r="KK521"/>
      <c r="KL521"/>
      <c r="KM521"/>
      <c r="KN521"/>
      <c r="KO521"/>
      <c r="KP521"/>
      <c r="KQ521"/>
      <c r="KR521"/>
      <c r="KS521"/>
      <c r="KT521"/>
      <c r="KU521"/>
      <c r="KV521"/>
      <c r="KW521"/>
      <c r="KX521"/>
      <c r="KY521"/>
      <c r="KZ521"/>
      <c r="LA521"/>
      <c r="LB521"/>
      <c r="LC521"/>
      <c r="LD521"/>
      <c r="LE521"/>
      <c r="LF521"/>
      <c r="LG521"/>
      <c r="LH521"/>
      <c r="LI521"/>
      <c r="LJ521"/>
      <c r="LK521"/>
      <c r="LL521"/>
      <c r="LM521"/>
      <c r="LN521"/>
      <c r="LO521"/>
      <c r="LP521"/>
      <c r="LQ521"/>
      <c r="LR521"/>
      <c r="LS521"/>
      <c r="LT521"/>
      <c r="LU521"/>
      <c r="LV521"/>
      <c r="LW521"/>
      <c r="LX521"/>
      <c r="LY521"/>
      <c r="LZ521"/>
      <c r="MA521"/>
      <c r="MB521"/>
      <c r="MC521"/>
      <c r="MD521"/>
      <c r="ME521"/>
      <c r="MF521"/>
      <c r="MG521"/>
      <c r="MH521"/>
      <c r="MI521"/>
      <c r="MJ521"/>
      <c r="MK521"/>
      <c r="ML521"/>
      <c r="MM521"/>
      <c r="MN521"/>
      <c r="MO521"/>
      <c r="MP521"/>
      <c r="MQ521"/>
      <c r="MR521"/>
      <c r="MS521"/>
      <c r="MT521"/>
      <c r="MU521"/>
      <c r="MV521"/>
      <c r="MW521"/>
      <c r="MX521"/>
      <c r="MY521"/>
      <c r="MZ521"/>
      <c r="NA521"/>
      <c r="NB521"/>
      <c r="NC521"/>
      <c r="ND521"/>
      <c r="NE521"/>
      <c r="NF521"/>
      <c r="NG521"/>
      <c r="NH521"/>
      <c r="NI521"/>
      <c r="NJ521"/>
      <c r="NK521"/>
      <c r="NL521"/>
      <c r="NM521"/>
      <c r="NN521"/>
      <c r="NO521"/>
      <c r="NP521"/>
      <c r="NQ521"/>
      <c r="NR521"/>
      <c r="NS521"/>
      <c r="NT521"/>
      <c r="NU521"/>
      <c r="NV521"/>
      <c r="NW521"/>
      <c r="NX521"/>
      <c r="NY521"/>
      <c r="NZ521"/>
      <c r="OA521"/>
      <c r="OB521"/>
      <c r="OC521"/>
      <c r="OD521"/>
      <c r="OE521"/>
      <c r="OF521"/>
      <c r="OG521"/>
      <c r="OH521"/>
      <c r="OI521"/>
      <c r="OJ521"/>
      <c r="OK521"/>
      <c r="OL521"/>
      <c r="OM521"/>
      <c r="ON521"/>
      <c r="OO521"/>
      <c r="OP521"/>
      <c r="OQ521"/>
      <c r="OR521"/>
      <c r="OS521"/>
      <c r="OT521"/>
      <c r="OU521"/>
      <c r="OV521"/>
      <c r="OW521"/>
      <c r="OX521"/>
      <c r="OY521"/>
      <c r="OZ521"/>
      <c r="PA521"/>
      <c r="PB521"/>
      <c r="PC521"/>
      <c r="PD521"/>
      <c r="PE521"/>
      <c r="PF521"/>
      <c r="PG521"/>
      <c r="PH521"/>
      <c r="PI521"/>
      <c r="PJ521"/>
      <c r="PK521"/>
      <c r="PL521"/>
      <c r="PM521"/>
      <c r="PN521"/>
      <c r="PO521"/>
      <c r="PP521"/>
      <c r="PQ521"/>
      <c r="PR521"/>
      <c r="PS521"/>
      <c r="PT521"/>
      <c r="PU521"/>
      <c r="PV521"/>
      <c r="PW521"/>
      <c r="PX521"/>
      <c r="PY521"/>
      <c r="PZ521"/>
      <c r="QA521"/>
      <c r="QB521"/>
      <c r="QC521"/>
      <c r="QD521"/>
      <c r="QE521"/>
      <c r="QF521"/>
      <c r="QG521"/>
      <c r="QH521"/>
      <c r="QI521"/>
      <c r="QJ521"/>
      <c r="QK521"/>
      <c r="QL521"/>
      <c r="QM521"/>
      <c r="QN521"/>
      <c r="QO521"/>
      <c r="QP521"/>
      <c r="QQ521"/>
      <c r="QR521"/>
      <c r="QS521"/>
      <c r="QT521"/>
      <c r="QU521"/>
      <c r="QV521"/>
      <c r="QW521"/>
      <c r="QX521"/>
      <c r="QY521"/>
      <c r="QZ521"/>
      <c r="RA521"/>
      <c r="RB521"/>
      <c r="RC521"/>
      <c r="RD521"/>
      <c r="RE521"/>
      <c r="RF521"/>
      <c r="RG521"/>
      <c r="RH521"/>
      <c r="RI521"/>
      <c r="RJ521"/>
      <c r="RK521"/>
      <c r="RL521"/>
      <c r="RM521"/>
      <c r="RN521"/>
      <c r="RO521"/>
      <c r="RP521"/>
      <c r="RQ521"/>
    </row>
    <row r="522" spans="1:485" s="40" customFormat="1" x14ac:dyDescent="0.2">
      <c r="A522" s="46" t="s">
        <v>797</v>
      </c>
      <c r="B522" s="47" t="s">
        <v>798</v>
      </c>
      <c r="C522" s="47" t="s">
        <v>16</v>
      </c>
      <c r="D522" s="47" t="s">
        <v>810</v>
      </c>
      <c r="E522" s="26">
        <v>9567754</v>
      </c>
      <c r="F522" s="156">
        <v>13329122</v>
      </c>
      <c r="G522" s="2">
        <f t="shared" ref="G522:G550" si="17">SUM(F522-E522)</f>
        <v>3761368</v>
      </c>
      <c r="H522" s="44">
        <f t="shared" si="16"/>
        <v>0.3931</v>
      </c>
      <c r="I522" s="61" t="s">
        <v>870</v>
      </c>
      <c r="J522" s="65" t="s">
        <v>870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  <c r="JD522"/>
      <c r="JE522"/>
      <c r="JF522"/>
      <c r="JG522"/>
      <c r="JH522"/>
      <c r="JI522"/>
      <c r="JJ522"/>
      <c r="JK522"/>
      <c r="JL522"/>
      <c r="JM522"/>
      <c r="JN522"/>
      <c r="JO522"/>
      <c r="JP522"/>
      <c r="JQ522"/>
      <c r="JR522"/>
      <c r="JS522"/>
      <c r="JT522"/>
      <c r="JU522"/>
      <c r="JV522"/>
      <c r="JW522"/>
      <c r="JX522"/>
      <c r="JY522"/>
      <c r="JZ522"/>
      <c r="KA522"/>
      <c r="KB522"/>
      <c r="KC522"/>
      <c r="KD522"/>
      <c r="KE522"/>
      <c r="KF522"/>
      <c r="KG522"/>
      <c r="KH522"/>
      <c r="KI522"/>
      <c r="KJ522"/>
      <c r="KK522"/>
      <c r="KL522"/>
      <c r="KM522"/>
      <c r="KN522"/>
      <c r="KO522"/>
      <c r="KP522"/>
      <c r="KQ522"/>
      <c r="KR522"/>
      <c r="KS522"/>
      <c r="KT522"/>
      <c r="KU522"/>
      <c r="KV522"/>
      <c r="KW522"/>
      <c r="KX522"/>
      <c r="KY522"/>
      <c r="KZ522"/>
      <c r="LA522"/>
      <c r="LB522"/>
      <c r="LC522"/>
      <c r="LD522"/>
      <c r="LE522"/>
      <c r="LF522"/>
      <c r="LG522"/>
      <c r="LH522"/>
      <c r="LI522"/>
      <c r="LJ522"/>
      <c r="LK522"/>
      <c r="LL522"/>
      <c r="LM522"/>
      <c r="LN522"/>
      <c r="LO522"/>
      <c r="LP522"/>
      <c r="LQ522"/>
      <c r="LR522"/>
      <c r="LS522"/>
      <c r="LT522"/>
      <c r="LU522"/>
      <c r="LV522"/>
      <c r="LW522"/>
      <c r="LX522"/>
      <c r="LY522"/>
      <c r="LZ522"/>
      <c r="MA522"/>
      <c r="MB522"/>
      <c r="MC522"/>
      <c r="MD522"/>
      <c r="ME522"/>
      <c r="MF522"/>
      <c r="MG522"/>
      <c r="MH522"/>
      <c r="MI522"/>
      <c r="MJ522"/>
      <c r="MK522"/>
      <c r="ML522"/>
      <c r="MM522"/>
      <c r="MN522"/>
      <c r="MO522"/>
      <c r="MP522"/>
      <c r="MQ522"/>
      <c r="MR522"/>
      <c r="MS522"/>
      <c r="MT522"/>
      <c r="MU522"/>
      <c r="MV522"/>
      <c r="MW522"/>
      <c r="MX522"/>
      <c r="MY522"/>
      <c r="MZ522"/>
      <c r="NA522"/>
      <c r="NB522"/>
      <c r="NC522"/>
      <c r="ND522"/>
      <c r="NE522"/>
      <c r="NF522"/>
      <c r="NG522"/>
      <c r="NH522"/>
      <c r="NI522"/>
      <c r="NJ522"/>
      <c r="NK522"/>
      <c r="NL522"/>
      <c r="NM522"/>
      <c r="NN522"/>
      <c r="NO522"/>
      <c r="NP522"/>
      <c r="NQ522"/>
      <c r="NR522"/>
      <c r="NS522"/>
      <c r="NT522"/>
      <c r="NU522"/>
      <c r="NV522"/>
      <c r="NW522"/>
      <c r="NX522"/>
      <c r="NY522"/>
      <c r="NZ522"/>
      <c r="OA522"/>
      <c r="OB522"/>
      <c r="OC522"/>
      <c r="OD522"/>
      <c r="OE522"/>
      <c r="OF522"/>
      <c r="OG522"/>
      <c r="OH522"/>
      <c r="OI522"/>
      <c r="OJ522"/>
      <c r="OK522"/>
      <c r="OL522"/>
      <c r="OM522"/>
      <c r="ON522"/>
      <c r="OO522"/>
      <c r="OP522"/>
      <c r="OQ522"/>
      <c r="OR522"/>
      <c r="OS522"/>
      <c r="OT522"/>
      <c r="OU522"/>
      <c r="OV522"/>
      <c r="OW522"/>
      <c r="OX522"/>
      <c r="OY522"/>
      <c r="OZ522"/>
      <c r="PA522"/>
      <c r="PB522"/>
      <c r="PC522"/>
      <c r="PD522"/>
      <c r="PE522"/>
      <c r="PF522"/>
      <c r="PG522"/>
      <c r="PH522"/>
      <c r="PI522"/>
      <c r="PJ522"/>
      <c r="PK522"/>
      <c r="PL522"/>
      <c r="PM522"/>
      <c r="PN522"/>
      <c r="PO522"/>
      <c r="PP522"/>
      <c r="PQ522"/>
      <c r="PR522"/>
      <c r="PS522"/>
      <c r="PT522"/>
      <c r="PU522"/>
      <c r="PV522"/>
      <c r="PW522"/>
      <c r="PX522"/>
      <c r="PY522"/>
      <c r="PZ522"/>
      <c r="QA522"/>
      <c r="QB522"/>
      <c r="QC522"/>
      <c r="QD522"/>
      <c r="QE522"/>
      <c r="QF522"/>
      <c r="QG522"/>
      <c r="QH522"/>
      <c r="QI522"/>
      <c r="QJ522"/>
      <c r="QK522"/>
      <c r="QL522"/>
      <c r="QM522"/>
      <c r="QN522"/>
      <c r="QO522"/>
      <c r="QP522"/>
      <c r="QQ522"/>
      <c r="QR522"/>
      <c r="QS522"/>
      <c r="QT522"/>
      <c r="QU522"/>
      <c r="QV522"/>
      <c r="QW522"/>
      <c r="QX522"/>
      <c r="QY522"/>
      <c r="QZ522"/>
      <c r="RA522"/>
      <c r="RB522"/>
      <c r="RC522"/>
      <c r="RD522"/>
      <c r="RE522"/>
      <c r="RF522"/>
      <c r="RG522"/>
      <c r="RH522"/>
      <c r="RI522"/>
      <c r="RJ522"/>
      <c r="RK522"/>
      <c r="RL522"/>
      <c r="RM522"/>
      <c r="RN522"/>
      <c r="RO522"/>
      <c r="RP522"/>
      <c r="RQ522"/>
    </row>
    <row r="523" spans="1:485" s="40" customFormat="1" x14ac:dyDescent="0.2">
      <c r="A523" s="46" t="s">
        <v>797</v>
      </c>
      <c r="B523" s="47" t="s">
        <v>798</v>
      </c>
      <c r="C523" s="47" t="s">
        <v>82</v>
      </c>
      <c r="D523" s="47" t="s">
        <v>811</v>
      </c>
      <c r="E523" s="26">
        <v>22138783</v>
      </c>
      <c r="F523" s="156">
        <v>29366364</v>
      </c>
      <c r="G523" s="2">
        <f t="shared" si="17"/>
        <v>7227581</v>
      </c>
      <c r="H523" s="44">
        <f t="shared" si="16"/>
        <v>0.32650000000000001</v>
      </c>
      <c r="I523" s="61" t="s">
        <v>870</v>
      </c>
      <c r="J523" s="65" t="s">
        <v>870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  <c r="JD523"/>
      <c r="JE523"/>
      <c r="JF523"/>
      <c r="JG523"/>
      <c r="JH523"/>
      <c r="JI523"/>
      <c r="JJ523"/>
      <c r="JK523"/>
      <c r="JL523"/>
      <c r="JM523"/>
      <c r="JN523"/>
      <c r="JO523"/>
      <c r="JP523"/>
      <c r="JQ523"/>
      <c r="JR523"/>
      <c r="JS523"/>
      <c r="JT523"/>
      <c r="JU523"/>
      <c r="JV523"/>
      <c r="JW523"/>
      <c r="JX523"/>
      <c r="JY523"/>
      <c r="JZ523"/>
      <c r="KA523"/>
      <c r="KB523"/>
      <c r="KC523"/>
      <c r="KD523"/>
      <c r="KE523"/>
      <c r="KF523"/>
      <c r="KG523"/>
      <c r="KH523"/>
      <c r="KI523"/>
      <c r="KJ523"/>
      <c r="KK523"/>
      <c r="KL523"/>
      <c r="KM523"/>
      <c r="KN523"/>
      <c r="KO523"/>
      <c r="KP523"/>
      <c r="KQ523"/>
      <c r="KR523"/>
      <c r="KS523"/>
      <c r="KT523"/>
      <c r="KU523"/>
      <c r="KV523"/>
      <c r="KW523"/>
      <c r="KX523"/>
      <c r="KY523"/>
      <c r="KZ523"/>
      <c r="LA523"/>
      <c r="LB523"/>
      <c r="LC523"/>
      <c r="LD523"/>
      <c r="LE523"/>
      <c r="LF523"/>
      <c r="LG523"/>
      <c r="LH523"/>
      <c r="LI523"/>
      <c r="LJ523"/>
      <c r="LK523"/>
      <c r="LL523"/>
      <c r="LM523"/>
      <c r="LN523"/>
      <c r="LO523"/>
      <c r="LP523"/>
      <c r="LQ523"/>
      <c r="LR523"/>
      <c r="LS523"/>
      <c r="LT523"/>
      <c r="LU523"/>
      <c r="LV523"/>
      <c r="LW523"/>
      <c r="LX523"/>
      <c r="LY523"/>
      <c r="LZ523"/>
      <c r="MA523"/>
      <c r="MB523"/>
      <c r="MC523"/>
      <c r="MD523"/>
      <c r="ME523"/>
      <c r="MF523"/>
      <c r="MG523"/>
      <c r="MH523"/>
      <c r="MI523"/>
      <c r="MJ523"/>
      <c r="MK523"/>
      <c r="ML523"/>
      <c r="MM523"/>
      <c r="MN523"/>
      <c r="MO523"/>
      <c r="MP523"/>
      <c r="MQ523"/>
      <c r="MR523"/>
      <c r="MS523"/>
      <c r="MT523"/>
      <c r="MU523"/>
      <c r="MV523"/>
      <c r="MW523"/>
      <c r="MX523"/>
      <c r="MY523"/>
      <c r="MZ523"/>
      <c r="NA523"/>
      <c r="NB523"/>
      <c r="NC523"/>
      <c r="ND523"/>
      <c r="NE523"/>
      <c r="NF523"/>
      <c r="NG523"/>
      <c r="NH523"/>
      <c r="NI523"/>
      <c r="NJ523"/>
      <c r="NK523"/>
      <c r="NL523"/>
      <c r="NM523"/>
      <c r="NN523"/>
      <c r="NO523"/>
      <c r="NP523"/>
      <c r="NQ523"/>
      <c r="NR523"/>
      <c r="NS523"/>
      <c r="NT523"/>
      <c r="NU523"/>
      <c r="NV523"/>
      <c r="NW523"/>
      <c r="NX523"/>
      <c r="NY523"/>
      <c r="NZ523"/>
      <c r="OA523"/>
      <c r="OB523"/>
      <c r="OC523"/>
      <c r="OD523"/>
      <c r="OE523"/>
      <c r="OF523"/>
      <c r="OG523"/>
      <c r="OH523"/>
      <c r="OI523"/>
      <c r="OJ523"/>
      <c r="OK523"/>
      <c r="OL523"/>
      <c r="OM523"/>
      <c r="ON523"/>
      <c r="OO523"/>
      <c r="OP523"/>
      <c r="OQ523"/>
      <c r="OR523"/>
      <c r="OS523"/>
      <c r="OT523"/>
      <c r="OU523"/>
      <c r="OV523"/>
      <c r="OW523"/>
      <c r="OX523"/>
      <c r="OY523"/>
      <c r="OZ523"/>
      <c r="PA523"/>
      <c r="PB523"/>
      <c r="PC523"/>
      <c r="PD523"/>
      <c r="PE523"/>
      <c r="PF523"/>
      <c r="PG523"/>
      <c r="PH523"/>
      <c r="PI523"/>
      <c r="PJ523"/>
      <c r="PK523"/>
      <c r="PL523"/>
      <c r="PM523"/>
      <c r="PN523"/>
      <c r="PO523"/>
      <c r="PP523"/>
      <c r="PQ523"/>
      <c r="PR523"/>
      <c r="PS523"/>
      <c r="PT523"/>
      <c r="PU523"/>
      <c r="PV523"/>
      <c r="PW523"/>
      <c r="PX523"/>
      <c r="PY523"/>
      <c r="PZ523"/>
      <c r="QA523"/>
      <c r="QB523"/>
      <c r="QC523"/>
      <c r="QD523"/>
      <c r="QE523"/>
      <c r="QF523"/>
      <c r="QG523"/>
      <c r="QH523"/>
      <c r="QI523"/>
      <c r="QJ523"/>
      <c r="QK523"/>
      <c r="QL523"/>
      <c r="QM523"/>
      <c r="QN523"/>
      <c r="QO523"/>
      <c r="QP523"/>
      <c r="QQ523"/>
      <c r="QR523"/>
      <c r="QS523"/>
      <c r="QT523"/>
      <c r="QU523"/>
      <c r="QV523"/>
      <c r="QW523"/>
      <c r="QX523"/>
      <c r="QY523"/>
      <c r="QZ523"/>
      <c r="RA523"/>
      <c r="RB523"/>
      <c r="RC523"/>
      <c r="RD523"/>
      <c r="RE523"/>
      <c r="RF523"/>
      <c r="RG523"/>
      <c r="RH523"/>
      <c r="RI523"/>
      <c r="RJ523"/>
      <c r="RK523"/>
      <c r="RL523"/>
      <c r="RM523"/>
      <c r="RN523"/>
      <c r="RO523"/>
      <c r="RP523"/>
      <c r="RQ523"/>
    </row>
    <row r="524" spans="1:485" s="40" customFormat="1" x14ac:dyDescent="0.2">
      <c r="A524" s="46" t="s">
        <v>797</v>
      </c>
      <c r="B524" s="47" t="s">
        <v>798</v>
      </c>
      <c r="C524" s="47" t="s">
        <v>59</v>
      </c>
      <c r="D524" s="47" t="s">
        <v>812</v>
      </c>
      <c r="E524" s="26">
        <v>7754097</v>
      </c>
      <c r="F524" s="156">
        <v>9124766</v>
      </c>
      <c r="G524" s="2">
        <f t="shared" si="17"/>
        <v>1370669</v>
      </c>
      <c r="H524" s="44">
        <f t="shared" si="16"/>
        <v>0.17680000000000001</v>
      </c>
      <c r="I524" s="61" t="s">
        <v>870</v>
      </c>
      <c r="J524" s="65" t="s">
        <v>870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  <c r="JD524"/>
      <c r="JE524"/>
      <c r="JF524"/>
      <c r="JG524"/>
      <c r="JH524"/>
      <c r="JI524"/>
      <c r="JJ524"/>
      <c r="JK524"/>
      <c r="JL524"/>
      <c r="JM524"/>
      <c r="JN524"/>
      <c r="JO524"/>
      <c r="JP524"/>
      <c r="JQ524"/>
      <c r="JR524"/>
      <c r="JS524"/>
      <c r="JT524"/>
      <c r="JU524"/>
      <c r="JV524"/>
      <c r="JW524"/>
      <c r="JX524"/>
      <c r="JY524"/>
      <c r="JZ524"/>
      <c r="KA524"/>
      <c r="KB524"/>
      <c r="KC524"/>
      <c r="KD524"/>
      <c r="KE524"/>
      <c r="KF524"/>
      <c r="KG524"/>
      <c r="KH524"/>
      <c r="KI524"/>
      <c r="KJ524"/>
      <c r="KK524"/>
      <c r="KL524"/>
      <c r="KM524"/>
      <c r="KN524"/>
      <c r="KO524"/>
      <c r="KP524"/>
      <c r="KQ524"/>
      <c r="KR524"/>
      <c r="KS524"/>
      <c r="KT524"/>
      <c r="KU524"/>
      <c r="KV524"/>
      <c r="KW524"/>
      <c r="KX524"/>
      <c r="KY524"/>
      <c r="KZ524"/>
      <c r="LA524"/>
      <c r="LB524"/>
      <c r="LC524"/>
      <c r="LD524"/>
      <c r="LE524"/>
      <c r="LF524"/>
      <c r="LG524"/>
      <c r="LH524"/>
      <c r="LI524"/>
      <c r="LJ524"/>
      <c r="LK524"/>
      <c r="LL524"/>
      <c r="LM524"/>
      <c r="LN524"/>
      <c r="LO524"/>
      <c r="LP524"/>
      <c r="LQ524"/>
      <c r="LR524"/>
      <c r="LS524"/>
      <c r="LT524"/>
      <c r="LU524"/>
      <c r="LV524"/>
      <c r="LW524"/>
      <c r="LX524"/>
      <c r="LY524"/>
      <c r="LZ524"/>
      <c r="MA524"/>
      <c r="MB524"/>
      <c r="MC524"/>
      <c r="MD524"/>
      <c r="ME524"/>
      <c r="MF524"/>
      <c r="MG524"/>
      <c r="MH524"/>
      <c r="MI524"/>
      <c r="MJ524"/>
      <c r="MK524"/>
      <c r="ML524"/>
      <c r="MM524"/>
      <c r="MN524"/>
      <c r="MO524"/>
      <c r="MP524"/>
      <c r="MQ524"/>
      <c r="MR524"/>
      <c r="MS524"/>
      <c r="MT524"/>
      <c r="MU524"/>
      <c r="MV524"/>
      <c r="MW524"/>
      <c r="MX524"/>
      <c r="MY524"/>
      <c r="MZ524"/>
      <c r="NA524"/>
      <c r="NB524"/>
      <c r="NC524"/>
      <c r="ND524"/>
      <c r="NE524"/>
      <c r="NF524"/>
      <c r="NG524"/>
      <c r="NH524"/>
      <c r="NI524"/>
      <c r="NJ524"/>
      <c r="NK524"/>
      <c r="NL524"/>
      <c r="NM524"/>
      <c r="NN524"/>
      <c r="NO524"/>
      <c r="NP524"/>
      <c r="NQ524"/>
      <c r="NR524"/>
      <c r="NS524"/>
      <c r="NT524"/>
      <c r="NU524"/>
      <c r="NV524"/>
      <c r="NW524"/>
      <c r="NX524"/>
      <c r="NY524"/>
      <c r="NZ524"/>
      <c r="OA524"/>
      <c r="OB524"/>
      <c r="OC524"/>
      <c r="OD524"/>
      <c r="OE524"/>
      <c r="OF524"/>
      <c r="OG524"/>
      <c r="OH524"/>
      <c r="OI524"/>
      <c r="OJ524"/>
      <c r="OK524"/>
      <c r="OL524"/>
      <c r="OM524"/>
      <c r="ON524"/>
      <c r="OO524"/>
      <c r="OP524"/>
      <c r="OQ524"/>
      <c r="OR524"/>
      <c r="OS524"/>
      <c r="OT524"/>
      <c r="OU524"/>
      <c r="OV524"/>
      <c r="OW524"/>
      <c r="OX524"/>
      <c r="OY524"/>
      <c r="OZ524"/>
      <c r="PA524"/>
      <c r="PB524"/>
      <c r="PC524"/>
      <c r="PD524"/>
      <c r="PE524"/>
      <c r="PF524"/>
      <c r="PG524"/>
      <c r="PH524"/>
      <c r="PI524"/>
      <c r="PJ524"/>
      <c r="PK524"/>
      <c r="PL524"/>
      <c r="PM524"/>
      <c r="PN524"/>
      <c r="PO524"/>
      <c r="PP524"/>
      <c r="PQ524"/>
      <c r="PR524"/>
      <c r="PS524"/>
      <c r="PT524"/>
      <c r="PU524"/>
      <c r="PV524"/>
      <c r="PW524"/>
      <c r="PX524"/>
      <c r="PY524"/>
      <c r="PZ524"/>
      <c r="QA524"/>
      <c r="QB524"/>
      <c r="QC524"/>
      <c r="QD524"/>
      <c r="QE524"/>
      <c r="QF524"/>
      <c r="QG524"/>
      <c r="QH524"/>
      <c r="QI524"/>
      <c r="QJ524"/>
      <c r="QK524"/>
      <c r="QL524"/>
      <c r="QM524"/>
      <c r="QN524"/>
      <c r="QO524"/>
      <c r="QP524"/>
      <c r="QQ524"/>
      <c r="QR524"/>
      <c r="QS524"/>
      <c r="QT524"/>
      <c r="QU524"/>
      <c r="QV524"/>
      <c r="QW524"/>
      <c r="QX524"/>
      <c r="QY524"/>
      <c r="QZ524"/>
      <c r="RA524"/>
      <c r="RB524"/>
      <c r="RC524"/>
      <c r="RD524"/>
      <c r="RE524"/>
      <c r="RF524"/>
      <c r="RG524"/>
      <c r="RH524"/>
      <c r="RI524"/>
      <c r="RJ524"/>
      <c r="RK524"/>
      <c r="RL524"/>
      <c r="RM524"/>
      <c r="RN524"/>
      <c r="RO524"/>
      <c r="RP524"/>
      <c r="RQ524"/>
    </row>
    <row r="525" spans="1:485" s="40" customFormat="1" x14ac:dyDescent="0.2">
      <c r="A525" s="46" t="s">
        <v>797</v>
      </c>
      <c r="B525" s="47" t="s">
        <v>798</v>
      </c>
      <c r="C525" s="47" t="s">
        <v>37</v>
      </c>
      <c r="D525" s="47" t="s">
        <v>813</v>
      </c>
      <c r="E525" s="26">
        <v>6898620</v>
      </c>
      <c r="F525" s="156">
        <v>8363030</v>
      </c>
      <c r="G525" s="2">
        <f t="shared" si="17"/>
        <v>1464410</v>
      </c>
      <c r="H525" s="44">
        <f t="shared" si="16"/>
        <v>0.21229999999999999</v>
      </c>
      <c r="I525" s="61" t="s">
        <v>870</v>
      </c>
      <c r="J525" s="65" t="s">
        <v>870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  <c r="JD525"/>
      <c r="JE525"/>
      <c r="JF525"/>
      <c r="JG525"/>
      <c r="JH525"/>
      <c r="JI525"/>
      <c r="JJ525"/>
      <c r="JK525"/>
      <c r="JL525"/>
      <c r="JM525"/>
      <c r="JN525"/>
      <c r="JO525"/>
      <c r="JP525"/>
      <c r="JQ525"/>
      <c r="JR525"/>
      <c r="JS525"/>
      <c r="JT525"/>
      <c r="JU525"/>
      <c r="JV525"/>
      <c r="JW525"/>
      <c r="JX525"/>
      <c r="JY525"/>
      <c r="JZ525"/>
      <c r="KA525"/>
      <c r="KB525"/>
      <c r="KC525"/>
      <c r="KD525"/>
      <c r="KE525"/>
      <c r="KF525"/>
      <c r="KG525"/>
      <c r="KH525"/>
      <c r="KI525"/>
      <c r="KJ525"/>
      <c r="KK525"/>
      <c r="KL525"/>
      <c r="KM525"/>
      <c r="KN525"/>
      <c r="KO525"/>
      <c r="KP525"/>
      <c r="KQ525"/>
      <c r="KR525"/>
      <c r="KS525"/>
      <c r="KT525"/>
      <c r="KU525"/>
      <c r="KV525"/>
      <c r="KW525"/>
      <c r="KX525"/>
      <c r="KY525"/>
      <c r="KZ525"/>
      <c r="LA525"/>
      <c r="LB525"/>
      <c r="LC525"/>
      <c r="LD525"/>
      <c r="LE525"/>
      <c r="LF525"/>
      <c r="LG525"/>
      <c r="LH525"/>
      <c r="LI525"/>
      <c r="LJ525"/>
      <c r="LK525"/>
      <c r="LL525"/>
      <c r="LM525"/>
      <c r="LN525"/>
      <c r="LO525"/>
      <c r="LP525"/>
      <c r="LQ525"/>
      <c r="LR525"/>
      <c r="LS525"/>
      <c r="LT525"/>
      <c r="LU525"/>
      <c r="LV525"/>
      <c r="LW525"/>
      <c r="LX525"/>
      <c r="LY525"/>
      <c r="LZ525"/>
      <c r="MA525"/>
      <c r="MB525"/>
      <c r="MC525"/>
      <c r="MD525"/>
      <c r="ME525"/>
      <c r="MF525"/>
      <c r="MG525"/>
      <c r="MH525"/>
      <c r="MI525"/>
      <c r="MJ525"/>
      <c r="MK525"/>
      <c r="ML525"/>
      <c r="MM525"/>
      <c r="MN525"/>
      <c r="MO525"/>
      <c r="MP525"/>
      <c r="MQ525"/>
      <c r="MR525"/>
      <c r="MS525"/>
      <c r="MT525"/>
      <c r="MU525"/>
      <c r="MV525"/>
      <c r="MW525"/>
      <c r="MX525"/>
      <c r="MY525"/>
      <c r="MZ525"/>
      <c r="NA525"/>
      <c r="NB525"/>
      <c r="NC525"/>
      <c r="ND525"/>
      <c r="NE525"/>
      <c r="NF525"/>
      <c r="NG525"/>
      <c r="NH525"/>
      <c r="NI525"/>
      <c r="NJ525"/>
      <c r="NK525"/>
      <c r="NL525"/>
      <c r="NM525"/>
      <c r="NN525"/>
      <c r="NO525"/>
      <c r="NP525"/>
      <c r="NQ525"/>
      <c r="NR525"/>
      <c r="NS525"/>
      <c r="NT525"/>
      <c r="NU525"/>
      <c r="NV525"/>
      <c r="NW525"/>
      <c r="NX525"/>
      <c r="NY525"/>
      <c r="NZ525"/>
      <c r="OA525"/>
      <c r="OB525"/>
      <c r="OC525"/>
      <c r="OD525"/>
      <c r="OE525"/>
      <c r="OF525"/>
      <c r="OG525"/>
      <c r="OH525"/>
      <c r="OI525"/>
      <c r="OJ525"/>
      <c r="OK525"/>
      <c r="OL525"/>
      <c r="OM525"/>
      <c r="ON525"/>
      <c r="OO525"/>
      <c r="OP525"/>
      <c r="OQ525"/>
      <c r="OR525"/>
      <c r="OS525"/>
      <c r="OT525"/>
      <c r="OU525"/>
      <c r="OV525"/>
      <c r="OW525"/>
      <c r="OX525"/>
      <c r="OY525"/>
      <c r="OZ525"/>
      <c r="PA525"/>
      <c r="PB525"/>
      <c r="PC525"/>
      <c r="PD525"/>
      <c r="PE525"/>
      <c r="PF525"/>
      <c r="PG525"/>
      <c r="PH525"/>
      <c r="PI525"/>
      <c r="PJ525"/>
      <c r="PK525"/>
      <c r="PL525"/>
      <c r="PM525"/>
      <c r="PN525"/>
      <c r="PO525"/>
      <c r="PP525"/>
      <c r="PQ525"/>
      <c r="PR525"/>
      <c r="PS525"/>
      <c r="PT525"/>
      <c r="PU525"/>
      <c r="PV525"/>
      <c r="PW525"/>
      <c r="PX525"/>
      <c r="PY525"/>
      <c r="PZ525"/>
      <c r="QA525"/>
      <c r="QB525"/>
      <c r="QC525"/>
      <c r="QD525"/>
      <c r="QE525"/>
      <c r="QF525"/>
      <c r="QG525"/>
      <c r="QH525"/>
      <c r="QI525"/>
      <c r="QJ525"/>
      <c r="QK525"/>
      <c r="QL525"/>
      <c r="QM525"/>
      <c r="QN525"/>
      <c r="QO525"/>
      <c r="QP525"/>
      <c r="QQ525"/>
      <c r="QR525"/>
      <c r="QS525"/>
      <c r="QT525"/>
      <c r="QU525"/>
      <c r="QV525"/>
      <c r="QW525"/>
      <c r="QX525"/>
      <c r="QY525"/>
      <c r="QZ525"/>
      <c r="RA525"/>
      <c r="RB525"/>
      <c r="RC525"/>
      <c r="RD525"/>
      <c r="RE525"/>
      <c r="RF525"/>
      <c r="RG525"/>
      <c r="RH525"/>
      <c r="RI525"/>
      <c r="RJ525"/>
      <c r="RK525"/>
      <c r="RL525"/>
      <c r="RM525"/>
      <c r="RN525"/>
      <c r="RO525"/>
      <c r="RP525"/>
      <c r="RQ525"/>
    </row>
    <row r="526" spans="1:485" s="40" customFormat="1" x14ac:dyDescent="0.2">
      <c r="A526" s="46" t="s">
        <v>797</v>
      </c>
      <c r="B526" s="47" t="s">
        <v>798</v>
      </c>
      <c r="C526" s="47" t="s">
        <v>215</v>
      </c>
      <c r="D526" s="47" t="s">
        <v>814</v>
      </c>
      <c r="E526" s="26">
        <v>3516431</v>
      </c>
      <c r="F526" s="156">
        <v>4162277</v>
      </c>
      <c r="G526" s="2">
        <f t="shared" si="17"/>
        <v>645846</v>
      </c>
      <c r="H526" s="44">
        <f t="shared" si="16"/>
        <v>0.1837</v>
      </c>
      <c r="I526" s="61" t="s">
        <v>870</v>
      </c>
      <c r="J526" s="65" t="s">
        <v>870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  <c r="JD526"/>
      <c r="JE526"/>
      <c r="JF526"/>
      <c r="JG526"/>
      <c r="JH526"/>
      <c r="JI526"/>
      <c r="JJ526"/>
      <c r="JK526"/>
      <c r="JL526"/>
      <c r="JM526"/>
      <c r="JN526"/>
      <c r="JO526"/>
      <c r="JP526"/>
      <c r="JQ526"/>
      <c r="JR526"/>
      <c r="JS526"/>
      <c r="JT526"/>
      <c r="JU526"/>
      <c r="JV526"/>
      <c r="JW526"/>
      <c r="JX526"/>
      <c r="JY526"/>
      <c r="JZ526"/>
      <c r="KA526"/>
      <c r="KB526"/>
      <c r="KC526"/>
      <c r="KD526"/>
      <c r="KE526"/>
      <c r="KF526"/>
      <c r="KG526"/>
      <c r="KH526"/>
      <c r="KI526"/>
      <c r="KJ526"/>
      <c r="KK526"/>
      <c r="KL526"/>
      <c r="KM526"/>
      <c r="KN526"/>
      <c r="KO526"/>
      <c r="KP526"/>
      <c r="KQ526"/>
      <c r="KR526"/>
      <c r="KS526"/>
      <c r="KT526"/>
      <c r="KU526"/>
      <c r="KV526"/>
      <c r="KW526"/>
      <c r="KX526"/>
      <c r="KY526"/>
      <c r="KZ526"/>
      <c r="LA526"/>
      <c r="LB526"/>
      <c r="LC526"/>
      <c r="LD526"/>
      <c r="LE526"/>
      <c r="LF526"/>
      <c r="LG526"/>
      <c r="LH526"/>
      <c r="LI526"/>
      <c r="LJ526"/>
      <c r="LK526"/>
      <c r="LL526"/>
      <c r="LM526"/>
      <c r="LN526"/>
      <c r="LO526"/>
      <c r="LP526"/>
      <c r="LQ526"/>
      <c r="LR526"/>
      <c r="LS526"/>
      <c r="LT526"/>
      <c r="LU526"/>
      <c r="LV526"/>
      <c r="LW526"/>
      <c r="LX526"/>
      <c r="LY526"/>
      <c r="LZ526"/>
      <c r="MA526"/>
      <c r="MB526"/>
      <c r="MC526"/>
      <c r="MD526"/>
      <c r="ME526"/>
      <c r="MF526"/>
      <c r="MG526"/>
      <c r="MH526"/>
      <c r="MI526"/>
      <c r="MJ526"/>
      <c r="MK526"/>
      <c r="ML526"/>
      <c r="MM526"/>
      <c r="MN526"/>
      <c r="MO526"/>
      <c r="MP526"/>
      <c r="MQ526"/>
      <c r="MR526"/>
      <c r="MS526"/>
      <c r="MT526"/>
      <c r="MU526"/>
      <c r="MV526"/>
      <c r="MW526"/>
      <c r="MX526"/>
      <c r="MY526"/>
      <c r="MZ526"/>
      <c r="NA526"/>
      <c r="NB526"/>
      <c r="NC526"/>
      <c r="ND526"/>
      <c r="NE526"/>
      <c r="NF526"/>
      <c r="NG526"/>
      <c r="NH526"/>
      <c r="NI526"/>
      <c r="NJ526"/>
      <c r="NK526"/>
      <c r="NL526"/>
      <c r="NM526"/>
      <c r="NN526"/>
      <c r="NO526"/>
      <c r="NP526"/>
      <c r="NQ526"/>
      <c r="NR526"/>
      <c r="NS526"/>
      <c r="NT526"/>
      <c r="NU526"/>
      <c r="NV526"/>
      <c r="NW526"/>
      <c r="NX526"/>
      <c r="NY526"/>
      <c r="NZ526"/>
      <c r="OA526"/>
      <c r="OB526"/>
      <c r="OC526"/>
      <c r="OD526"/>
      <c r="OE526"/>
      <c r="OF526"/>
      <c r="OG526"/>
      <c r="OH526"/>
      <c r="OI526"/>
      <c r="OJ526"/>
      <c r="OK526"/>
      <c r="OL526"/>
      <c r="OM526"/>
      <c r="ON526"/>
      <c r="OO526"/>
      <c r="OP526"/>
      <c r="OQ526"/>
      <c r="OR526"/>
      <c r="OS526"/>
      <c r="OT526"/>
      <c r="OU526"/>
      <c r="OV526"/>
      <c r="OW526"/>
      <c r="OX526"/>
      <c r="OY526"/>
      <c r="OZ526"/>
      <c r="PA526"/>
      <c r="PB526"/>
      <c r="PC526"/>
      <c r="PD526"/>
      <c r="PE526"/>
      <c r="PF526"/>
      <c r="PG526"/>
      <c r="PH526"/>
      <c r="PI526"/>
      <c r="PJ526"/>
      <c r="PK526"/>
      <c r="PL526"/>
      <c r="PM526"/>
      <c r="PN526"/>
      <c r="PO526"/>
      <c r="PP526"/>
      <c r="PQ526"/>
      <c r="PR526"/>
      <c r="PS526"/>
      <c r="PT526"/>
      <c r="PU526"/>
      <c r="PV526"/>
      <c r="PW526"/>
      <c r="PX526"/>
      <c r="PY526"/>
      <c r="PZ526"/>
      <c r="QA526"/>
      <c r="QB526"/>
      <c r="QC526"/>
      <c r="QD526"/>
      <c r="QE526"/>
      <c r="QF526"/>
      <c r="QG526"/>
      <c r="QH526"/>
      <c r="QI526"/>
      <c r="QJ526"/>
      <c r="QK526"/>
      <c r="QL526"/>
      <c r="QM526"/>
      <c r="QN526"/>
      <c r="QO526"/>
      <c r="QP526"/>
      <c r="QQ526"/>
      <c r="QR526"/>
      <c r="QS526"/>
      <c r="QT526"/>
      <c r="QU526"/>
      <c r="QV526"/>
      <c r="QW526"/>
      <c r="QX526"/>
      <c r="QY526"/>
      <c r="QZ526"/>
      <c r="RA526"/>
      <c r="RB526"/>
      <c r="RC526"/>
      <c r="RD526"/>
      <c r="RE526"/>
      <c r="RF526"/>
      <c r="RG526"/>
      <c r="RH526"/>
      <c r="RI526"/>
      <c r="RJ526"/>
      <c r="RK526"/>
      <c r="RL526"/>
      <c r="RM526"/>
      <c r="RN526"/>
      <c r="RO526"/>
      <c r="RP526"/>
      <c r="RQ526"/>
    </row>
    <row r="527" spans="1:485" s="40" customFormat="1" x14ac:dyDescent="0.2">
      <c r="A527" s="46" t="s">
        <v>797</v>
      </c>
      <c r="B527" s="47" t="s">
        <v>798</v>
      </c>
      <c r="C527" s="47" t="s">
        <v>67</v>
      </c>
      <c r="D527" s="47" t="s">
        <v>815</v>
      </c>
      <c r="E527" s="26">
        <v>39050325</v>
      </c>
      <c r="F527" s="156">
        <v>48175028</v>
      </c>
      <c r="G527" s="2">
        <f t="shared" si="17"/>
        <v>9124703</v>
      </c>
      <c r="H527" s="44">
        <f t="shared" si="16"/>
        <v>0.23369999999999999</v>
      </c>
      <c r="I527" s="61" t="s">
        <v>870</v>
      </c>
      <c r="J527" s="65" t="s">
        <v>870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  <c r="JD527"/>
      <c r="JE527"/>
      <c r="JF527"/>
      <c r="JG527"/>
      <c r="JH527"/>
      <c r="JI527"/>
      <c r="JJ527"/>
      <c r="JK527"/>
      <c r="JL527"/>
      <c r="JM527"/>
      <c r="JN527"/>
      <c r="JO527"/>
      <c r="JP527"/>
      <c r="JQ527"/>
      <c r="JR527"/>
      <c r="JS527"/>
      <c r="JT527"/>
      <c r="JU527"/>
      <c r="JV527"/>
      <c r="JW527"/>
      <c r="JX527"/>
      <c r="JY527"/>
      <c r="JZ527"/>
      <c r="KA527"/>
      <c r="KB527"/>
      <c r="KC527"/>
      <c r="KD527"/>
      <c r="KE527"/>
      <c r="KF527"/>
      <c r="KG527"/>
      <c r="KH527"/>
      <c r="KI527"/>
      <c r="KJ527"/>
      <c r="KK527"/>
      <c r="KL527"/>
      <c r="KM527"/>
      <c r="KN527"/>
      <c r="KO527"/>
      <c r="KP527"/>
      <c r="KQ527"/>
      <c r="KR527"/>
      <c r="KS527"/>
      <c r="KT527"/>
      <c r="KU527"/>
      <c r="KV527"/>
      <c r="KW527"/>
      <c r="KX527"/>
      <c r="KY527"/>
      <c r="KZ527"/>
      <c r="LA527"/>
      <c r="LB527"/>
      <c r="LC527"/>
      <c r="LD527"/>
      <c r="LE527"/>
      <c r="LF527"/>
      <c r="LG527"/>
      <c r="LH527"/>
      <c r="LI527"/>
      <c r="LJ527"/>
      <c r="LK527"/>
      <c r="LL527"/>
      <c r="LM527"/>
      <c r="LN527"/>
      <c r="LO527"/>
      <c r="LP527"/>
      <c r="LQ527"/>
      <c r="LR527"/>
      <c r="LS527"/>
      <c r="LT527"/>
      <c r="LU527"/>
      <c r="LV527"/>
      <c r="LW527"/>
      <c r="LX527"/>
      <c r="LY527"/>
      <c r="LZ527"/>
      <c r="MA527"/>
      <c r="MB527"/>
      <c r="MC527"/>
      <c r="MD527"/>
      <c r="ME527"/>
      <c r="MF527"/>
      <c r="MG527"/>
      <c r="MH527"/>
      <c r="MI527"/>
      <c r="MJ527"/>
      <c r="MK527"/>
      <c r="ML527"/>
      <c r="MM527"/>
      <c r="MN527"/>
      <c r="MO527"/>
      <c r="MP527"/>
      <c r="MQ527"/>
      <c r="MR527"/>
      <c r="MS527"/>
      <c r="MT527"/>
      <c r="MU527"/>
      <c r="MV527"/>
      <c r="MW527"/>
      <c r="MX527"/>
      <c r="MY527"/>
      <c r="MZ527"/>
      <c r="NA527"/>
      <c r="NB527"/>
      <c r="NC527"/>
      <c r="ND527"/>
      <c r="NE527"/>
      <c r="NF527"/>
      <c r="NG527"/>
      <c r="NH527"/>
      <c r="NI527"/>
      <c r="NJ527"/>
      <c r="NK527"/>
      <c r="NL527"/>
      <c r="NM527"/>
      <c r="NN527"/>
      <c r="NO527"/>
      <c r="NP527"/>
      <c r="NQ527"/>
      <c r="NR527"/>
      <c r="NS527"/>
      <c r="NT527"/>
      <c r="NU527"/>
      <c r="NV527"/>
      <c r="NW527"/>
      <c r="NX527"/>
      <c r="NY527"/>
      <c r="NZ527"/>
      <c r="OA527"/>
      <c r="OB527"/>
      <c r="OC527"/>
      <c r="OD527"/>
      <c r="OE527"/>
      <c r="OF527"/>
      <c r="OG527"/>
      <c r="OH527"/>
      <c r="OI527"/>
      <c r="OJ527"/>
      <c r="OK527"/>
      <c r="OL527"/>
      <c r="OM527"/>
      <c r="ON527"/>
      <c r="OO527"/>
      <c r="OP527"/>
      <c r="OQ527"/>
      <c r="OR527"/>
      <c r="OS527"/>
      <c r="OT527"/>
      <c r="OU527"/>
      <c r="OV527"/>
      <c r="OW527"/>
      <c r="OX527"/>
      <c r="OY527"/>
      <c r="OZ527"/>
      <c r="PA527"/>
      <c r="PB527"/>
      <c r="PC527"/>
      <c r="PD527"/>
      <c r="PE527"/>
      <c r="PF527"/>
      <c r="PG527"/>
      <c r="PH527"/>
      <c r="PI527"/>
      <c r="PJ527"/>
      <c r="PK527"/>
      <c r="PL527"/>
      <c r="PM527"/>
      <c r="PN527"/>
      <c r="PO527"/>
      <c r="PP527"/>
      <c r="PQ527"/>
      <c r="PR527"/>
      <c r="PS527"/>
      <c r="PT527"/>
      <c r="PU527"/>
      <c r="PV527"/>
      <c r="PW527"/>
      <c r="PX527"/>
      <c r="PY527"/>
      <c r="PZ527"/>
      <c r="QA527"/>
      <c r="QB527"/>
      <c r="QC527"/>
      <c r="QD527"/>
      <c r="QE527"/>
      <c r="QF527"/>
      <c r="QG527"/>
      <c r="QH527"/>
      <c r="QI527"/>
      <c r="QJ527"/>
      <c r="QK527"/>
      <c r="QL527"/>
      <c r="QM527"/>
      <c r="QN527"/>
      <c r="QO527"/>
      <c r="QP527"/>
      <c r="QQ527"/>
      <c r="QR527"/>
      <c r="QS527"/>
      <c r="QT527"/>
      <c r="QU527"/>
      <c r="QV527"/>
      <c r="QW527"/>
      <c r="QX527"/>
      <c r="QY527"/>
      <c r="QZ527"/>
      <c r="RA527"/>
      <c r="RB527"/>
      <c r="RC527"/>
      <c r="RD527"/>
      <c r="RE527"/>
      <c r="RF527"/>
      <c r="RG527"/>
      <c r="RH527"/>
      <c r="RI527"/>
      <c r="RJ527"/>
      <c r="RK527"/>
      <c r="RL527"/>
      <c r="RM527"/>
      <c r="RN527"/>
      <c r="RO527"/>
      <c r="RP527"/>
      <c r="RQ527"/>
    </row>
    <row r="528" spans="1:485" s="40" customFormat="1" x14ac:dyDescent="0.2">
      <c r="A528" s="46" t="s">
        <v>797</v>
      </c>
      <c r="B528" s="47" t="s">
        <v>798</v>
      </c>
      <c r="C528" s="47" t="s">
        <v>185</v>
      </c>
      <c r="D528" s="47" t="s">
        <v>816</v>
      </c>
      <c r="E528" s="26">
        <v>3171386</v>
      </c>
      <c r="F528" s="156">
        <v>3693636</v>
      </c>
      <c r="G528" s="2">
        <f t="shared" si="17"/>
        <v>522250</v>
      </c>
      <c r="H528" s="44">
        <f t="shared" si="16"/>
        <v>0.16470000000000001</v>
      </c>
      <c r="I528" s="61" t="s">
        <v>870</v>
      </c>
      <c r="J528" s="65" t="s">
        <v>870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  <c r="JD528"/>
      <c r="JE528"/>
      <c r="JF528"/>
      <c r="JG528"/>
      <c r="JH528"/>
      <c r="JI528"/>
      <c r="JJ528"/>
      <c r="JK528"/>
      <c r="JL528"/>
      <c r="JM528"/>
      <c r="JN528"/>
      <c r="JO528"/>
      <c r="JP528"/>
      <c r="JQ528"/>
      <c r="JR528"/>
      <c r="JS528"/>
      <c r="JT528"/>
      <c r="JU528"/>
      <c r="JV528"/>
      <c r="JW528"/>
      <c r="JX528"/>
      <c r="JY528"/>
      <c r="JZ528"/>
      <c r="KA528"/>
      <c r="KB528"/>
      <c r="KC528"/>
      <c r="KD528"/>
      <c r="KE528"/>
      <c r="KF528"/>
      <c r="KG528"/>
      <c r="KH528"/>
      <c r="KI528"/>
      <c r="KJ528"/>
      <c r="KK528"/>
      <c r="KL528"/>
      <c r="KM528"/>
      <c r="KN528"/>
      <c r="KO528"/>
      <c r="KP528"/>
      <c r="KQ528"/>
      <c r="KR528"/>
      <c r="KS528"/>
      <c r="KT528"/>
      <c r="KU528"/>
      <c r="KV528"/>
      <c r="KW528"/>
      <c r="KX528"/>
      <c r="KY528"/>
      <c r="KZ528"/>
      <c r="LA528"/>
      <c r="LB528"/>
      <c r="LC528"/>
      <c r="LD528"/>
      <c r="LE528"/>
      <c r="LF528"/>
      <c r="LG528"/>
      <c r="LH528"/>
      <c r="LI528"/>
      <c r="LJ528"/>
      <c r="LK528"/>
      <c r="LL528"/>
      <c r="LM528"/>
      <c r="LN528"/>
      <c r="LO528"/>
      <c r="LP528"/>
      <c r="LQ528"/>
      <c r="LR528"/>
      <c r="LS528"/>
      <c r="LT528"/>
      <c r="LU528"/>
      <c r="LV528"/>
      <c r="LW528"/>
      <c r="LX528"/>
      <c r="LY528"/>
      <c r="LZ528"/>
      <c r="MA528"/>
      <c r="MB528"/>
      <c r="MC528"/>
      <c r="MD528"/>
      <c r="ME528"/>
      <c r="MF528"/>
      <c r="MG528"/>
      <c r="MH528"/>
      <c r="MI528"/>
      <c r="MJ528"/>
      <c r="MK528"/>
      <c r="ML528"/>
      <c r="MM528"/>
      <c r="MN528"/>
      <c r="MO528"/>
      <c r="MP528"/>
      <c r="MQ528"/>
      <c r="MR528"/>
      <c r="MS528"/>
      <c r="MT528"/>
      <c r="MU528"/>
      <c r="MV528"/>
      <c r="MW528"/>
      <c r="MX528"/>
      <c r="MY528"/>
      <c r="MZ528"/>
      <c r="NA528"/>
      <c r="NB528"/>
      <c r="NC528"/>
      <c r="ND528"/>
      <c r="NE528"/>
      <c r="NF528"/>
      <c r="NG528"/>
      <c r="NH528"/>
      <c r="NI528"/>
      <c r="NJ528"/>
      <c r="NK528"/>
      <c r="NL528"/>
      <c r="NM528"/>
      <c r="NN528"/>
      <c r="NO528"/>
      <c r="NP528"/>
      <c r="NQ528"/>
      <c r="NR528"/>
      <c r="NS528"/>
      <c r="NT528"/>
      <c r="NU528"/>
      <c r="NV528"/>
      <c r="NW528"/>
      <c r="NX528"/>
      <c r="NY528"/>
      <c r="NZ528"/>
      <c r="OA528"/>
      <c r="OB528"/>
      <c r="OC528"/>
      <c r="OD528"/>
      <c r="OE528"/>
      <c r="OF528"/>
      <c r="OG528"/>
      <c r="OH528"/>
      <c r="OI528"/>
      <c r="OJ528"/>
      <c r="OK528"/>
      <c r="OL528"/>
      <c r="OM528"/>
      <c r="ON528"/>
      <c r="OO528"/>
      <c r="OP528"/>
      <c r="OQ528"/>
      <c r="OR528"/>
      <c r="OS528"/>
      <c r="OT528"/>
      <c r="OU528"/>
      <c r="OV528"/>
      <c r="OW528"/>
      <c r="OX528"/>
      <c r="OY528"/>
      <c r="OZ528"/>
      <c r="PA528"/>
      <c r="PB528"/>
      <c r="PC528"/>
      <c r="PD528"/>
      <c r="PE528"/>
      <c r="PF528"/>
      <c r="PG528"/>
      <c r="PH528"/>
      <c r="PI528"/>
      <c r="PJ528"/>
      <c r="PK528"/>
      <c r="PL528"/>
      <c r="PM528"/>
      <c r="PN528"/>
      <c r="PO528"/>
      <c r="PP528"/>
      <c r="PQ528"/>
      <c r="PR528"/>
      <c r="PS528"/>
      <c r="PT528"/>
      <c r="PU528"/>
      <c r="PV528"/>
      <c r="PW528"/>
      <c r="PX528"/>
      <c r="PY528"/>
      <c r="PZ528"/>
      <c r="QA528"/>
      <c r="QB528"/>
      <c r="QC528"/>
      <c r="QD528"/>
      <c r="QE528"/>
      <c r="QF528"/>
      <c r="QG528"/>
      <c r="QH528"/>
      <c r="QI528"/>
      <c r="QJ528"/>
      <c r="QK528"/>
      <c r="QL528"/>
      <c r="QM528"/>
      <c r="QN528"/>
      <c r="QO528"/>
      <c r="QP528"/>
      <c r="QQ528"/>
      <c r="QR528"/>
      <c r="QS528"/>
      <c r="QT528"/>
      <c r="QU528"/>
      <c r="QV528"/>
      <c r="QW528"/>
      <c r="QX528"/>
      <c r="QY528"/>
      <c r="QZ528"/>
      <c r="RA528"/>
      <c r="RB528"/>
      <c r="RC528"/>
      <c r="RD528"/>
      <c r="RE528"/>
      <c r="RF528"/>
      <c r="RG528"/>
      <c r="RH528"/>
      <c r="RI528"/>
      <c r="RJ528"/>
      <c r="RK528"/>
      <c r="RL528"/>
      <c r="RM528"/>
      <c r="RN528"/>
      <c r="RO528"/>
      <c r="RP528"/>
      <c r="RQ528"/>
    </row>
    <row r="529" spans="1:485" s="40" customFormat="1" x14ac:dyDescent="0.2">
      <c r="A529" s="46" t="s">
        <v>797</v>
      </c>
      <c r="B529" s="47" t="s">
        <v>798</v>
      </c>
      <c r="C529" s="47" t="s">
        <v>18</v>
      </c>
      <c r="D529" s="47" t="s">
        <v>817</v>
      </c>
      <c r="E529" s="26">
        <v>18511890</v>
      </c>
      <c r="F529" s="156">
        <v>23529763</v>
      </c>
      <c r="G529" s="2">
        <f t="shared" si="17"/>
        <v>5017873</v>
      </c>
      <c r="H529" s="44">
        <f t="shared" si="16"/>
        <v>0.27110000000000001</v>
      </c>
      <c r="I529" s="61" t="s">
        <v>870</v>
      </c>
      <c r="J529" s="65" t="s">
        <v>870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  <c r="JD529"/>
      <c r="JE529"/>
      <c r="JF529"/>
      <c r="JG529"/>
      <c r="JH529"/>
      <c r="JI529"/>
      <c r="JJ529"/>
      <c r="JK529"/>
      <c r="JL529"/>
      <c r="JM529"/>
      <c r="JN529"/>
      <c r="JO529"/>
      <c r="JP529"/>
      <c r="JQ529"/>
      <c r="JR529"/>
      <c r="JS529"/>
      <c r="JT529"/>
      <c r="JU529"/>
      <c r="JV529"/>
      <c r="JW529"/>
      <c r="JX529"/>
      <c r="JY529"/>
      <c r="JZ529"/>
      <c r="KA529"/>
      <c r="KB529"/>
      <c r="KC529"/>
      <c r="KD529"/>
      <c r="KE529"/>
      <c r="KF529"/>
      <c r="KG529"/>
      <c r="KH529"/>
      <c r="KI529"/>
      <c r="KJ529"/>
      <c r="KK529"/>
      <c r="KL529"/>
      <c r="KM529"/>
      <c r="KN529"/>
      <c r="KO529"/>
      <c r="KP529"/>
      <c r="KQ529"/>
      <c r="KR529"/>
      <c r="KS529"/>
      <c r="KT529"/>
      <c r="KU529"/>
      <c r="KV529"/>
      <c r="KW529"/>
      <c r="KX529"/>
      <c r="KY529"/>
      <c r="KZ529"/>
      <c r="LA529"/>
      <c r="LB529"/>
      <c r="LC529"/>
      <c r="LD529"/>
      <c r="LE529"/>
      <c r="LF529"/>
      <c r="LG529"/>
      <c r="LH529"/>
      <c r="LI529"/>
      <c r="LJ529"/>
      <c r="LK529"/>
      <c r="LL529"/>
      <c r="LM529"/>
      <c r="LN529"/>
      <c r="LO529"/>
      <c r="LP529"/>
      <c r="LQ529"/>
      <c r="LR529"/>
      <c r="LS529"/>
      <c r="LT529"/>
      <c r="LU529"/>
      <c r="LV529"/>
      <c r="LW529"/>
      <c r="LX529"/>
      <c r="LY529"/>
      <c r="LZ529"/>
      <c r="MA529"/>
      <c r="MB529"/>
      <c r="MC529"/>
      <c r="MD529"/>
      <c r="ME529"/>
      <c r="MF529"/>
      <c r="MG529"/>
      <c r="MH529"/>
      <c r="MI529"/>
      <c r="MJ529"/>
      <c r="MK529"/>
      <c r="ML529"/>
      <c r="MM529"/>
      <c r="MN529"/>
      <c r="MO529"/>
      <c r="MP529"/>
      <c r="MQ529"/>
      <c r="MR529"/>
      <c r="MS529"/>
      <c r="MT529"/>
      <c r="MU529"/>
      <c r="MV529"/>
      <c r="MW529"/>
      <c r="MX529"/>
      <c r="MY529"/>
      <c r="MZ529"/>
      <c r="NA529"/>
      <c r="NB529"/>
      <c r="NC529"/>
      <c r="ND529"/>
      <c r="NE529"/>
      <c r="NF529"/>
      <c r="NG529"/>
      <c r="NH529"/>
      <c r="NI529"/>
      <c r="NJ529"/>
      <c r="NK529"/>
      <c r="NL529"/>
      <c r="NM529"/>
      <c r="NN529"/>
      <c r="NO529"/>
      <c r="NP529"/>
      <c r="NQ529"/>
      <c r="NR529"/>
      <c r="NS529"/>
      <c r="NT529"/>
      <c r="NU529"/>
      <c r="NV529"/>
      <c r="NW529"/>
      <c r="NX529"/>
      <c r="NY529"/>
      <c r="NZ529"/>
      <c r="OA529"/>
      <c r="OB529"/>
      <c r="OC529"/>
      <c r="OD529"/>
      <c r="OE529"/>
      <c r="OF529"/>
      <c r="OG529"/>
      <c r="OH529"/>
      <c r="OI529"/>
      <c r="OJ529"/>
      <c r="OK529"/>
      <c r="OL529"/>
      <c r="OM529"/>
      <c r="ON529"/>
      <c r="OO529"/>
      <c r="OP529"/>
      <c r="OQ529"/>
      <c r="OR529"/>
      <c r="OS529"/>
      <c r="OT529"/>
      <c r="OU529"/>
      <c r="OV529"/>
      <c r="OW529"/>
      <c r="OX529"/>
      <c r="OY529"/>
      <c r="OZ529"/>
      <c r="PA529"/>
      <c r="PB529"/>
      <c r="PC529"/>
      <c r="PD529"/>
      <c r="PE529"/>
      <c r="PF529"/>
      <c r="PG529"/>
      <c r="PH529"/>
      <c r="PI529"/>
      <c r="PJ529"/>
      <c r="PK529"/>
      <c r="PL529"/>
      <c r="PM529"/>
      <c r="PN529"/>
      <c r="PO529"/>
      <c r="PP529"/>
      <c r="PQ529"/>
      <c r="PR529"/>
      <c r="PS529"/>
      <c r="PT529"/>
      <c r="PU529"/>
      <c r="PV529"/>
      <c r="PW529"/>
      <c r="PX529"/>
      <c r="PY529"/>
      <c r="PZ529"/>
      <c r="QA529"/>
      <c r="QB529"/>
      <c r="QC529"/>
      <c r="QD529"/>
      <c r="QE529"/>
      <c r="QF529"/>
      <c r="QG529"/>
      <c r="QH529"/>
      <c r="QI529"/>
      <c r="QJ529"/>
      <c r="QK529"/>
      <c r="QL529"/>
      <c r="QM529"/>
      <c r="QN529"/>
      <c r="QO529"/>
      <c r="QP529"/>
      <c r="QQ529"/>
      <c r="QR529"/>
      <c r="QS529"/>
      <c r="QT529"/>
      <c r="QU529"/>
      <c r="QV529"/>
      <c r="QW529"/>
      <c r="QX529"/>
      <c r="QY529"/>
      <c r="QZ529"/>
      <c r="RA529"/>
      <c r="RB529"/>
      <c r="RC529"/>
      <c r="RD529"/>
      <c r="RE529"/>
      <c r="RF529"/>
      <c r="RG529"/>
      <c r="RH529"/>
      <c r="RI529"/>
      <c r="RJ529"/>
      <c r="RK529"/>
      <c r="RL529"/>
      <c r="RM529"/>
      <c r="RN529"/>
      <c r="RO529"/>
      <c r="RP529"/>
      <c r="RQ529"/>
    </row>
    <row r="530" spans="1:485" s="40" customFormat="1" x14ac:dyDescent="0.2">
      <c r="A530" s="46" t="s">
        <v>797</v>
      </c>
      <c r="B530" s="47" t="s">
        <v>798</v>
      </c>
      <c r="C530" s="47" t="s">
        <v>353</v>
      </c>
      <c r="D530" s="47" t="s">
        <v>818</v>
      </c>
      <c r="E530" s="26">
        <v>8270028</v>
      </c>
      <c r="F530" s="156">
        <v>9955133</v>
      </c>
      <c r="G530" s="2">
        <f t="shared" si="17"/>
        <v>1685105</v>
      </c>
      <c r="H530" s="44">
        <f t="shared" si="16"/>
        <v>0.20380000000000001</v>
      </c>
      <c r="I530" s="61" t="s">
        <v>870</v>
      </c>
      <c r="J530" s="65" t="s">
        <v>870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  <c r="JD530"/>
      <c r="JE530"/>
      <c r="JF530"/>
      <c r="JG530"/>
      <c r="JH530"/>
      <c r="JI530"/>
      <c r="JJ530"/>
      <c r="JK530"/>
      <c r="JL530"/>
      <c r="JM530"/>
      <c r="JN530"/>
      <c r="JO530"/>
      <c r="JP530"/>
      <c r="JQ530"/>
      <c r="JR530"/>
      <c r="JS530"/>
      <c r="JT530"/>
      <c r="JU530"/>
      <c r="JV530"/>
      <c r="JW530"/>
      <c r="JX530"/>
      <c r="JY530"/>
      <c r="JZ530"/>
      <c r="KA530"/>
      <c r="KB530"/>
      <c r="KC530"/>
      <c r="KD530"/>
      <c r="KE530"/>
      <c r="KF530"/>
      <c r="KG530"/>
      <c r="KH530"/>
      <c r="KI530"/>
      <c r="KJ530"/>
      <c r="KK530"/>
      <c r="KL530"/>
      <c r="KM530"/>
      <c r="KN530"/>
      <c r="KO530"/>
      <c r="KP530"/>
      <c r="KQ530"/>
      <c r="KR530"/>
      <c r="KS530"/>
      <c r="KT530"/>
      <c r="KU530"/>
      <c r="KV530"/>
      <c r="KW530"/>
      <c r="KX530"/>
      <c r="KY530"/>
      <c r="KZ530"/>
      <c r="LA530"/>
      <c r="LB530"/>
      <c r="LC530"/>
      <c r="LD530"/>
      <c r="LE530"/>
      <c r="LF530"/>
      <c r="LG530"/>
      <c r="LH530"/>
      <c r="LI530"/>
      <c r="LJ530"/>
      <c r="LK530"/>
      <c r="LL530"/>
      <c r="LM530"/>
      <c r="LN530"/>
      <c r="LO530"/>
      <c r="LP530"/>
      <c r="LQ530"/>
      <c r="LR530"/>
      <c r="LS530"/>
      <c r="LT530"/>
      <c r="LU530"/>
      <c r="LV530"/>
      <c r="LW530"/>
      <c r="LX530"/>
      <c r="LY530"/>
      <c r="LZ530"/>
      <c r="MA530"/>
      <c r="MB530"/>
      <c r="MC530"/>
      <c r="MD530"/>
      <c r="ME530"/>
      <c r="MF530"/>
      <c r="MG530"/>
      <c r="MH530"/>
      <c r="MI530"/>
      <c r="MJ530"/>
      <c r="MK530"/>
      <c r="ML530"/>
      <c r="MM530"/>
      <c r="MN530"/>
      <c r="MO530"/>
      <c r="MP530"/>
      <c r="MQ530"/>
      <c r="MR530"/>
      <c r="MS530"/>
      <c r="MT530"/>
      <c r="MU530"/>
      <c r="MV530"/>
      <c r="MW530"/>
      <c r="MX530"/>
      <c r="MY530"/>
      <c r="MZ530"/>
      <c r="NA530"/>
      <c r="NB530"/>
      <c r="NC530"/>
      <c r="ND530"/>
      <c r="NE530"/>
      <c r="NF530"/>
      <c r="NG530"/>
      <c r="NH530"/>
      <c r="NI530"/>
      <c r="NJ530"/>
      <c r="NK530"/>
      <c r="NL530"/>
      <c r="NM530"/>
      <c r="NN530"/>
      <c r="NO530"/>
      <c r="NP530"/>
      <c r="NQ530"/>
      <c r="NR530"/>
      <c r="NS530"/>
      <c r="NT530"/>
      <c r="NU530"/>
      <c r="NV530"/>
      <c r="NW530"/>
      <c r="NX530"/>
      <c r="NY530"/>
      <c r="NZ530"/>
      <c r="OA530"/>
      <c r="OB530"/>
      <c r="OC530"/>
      <c r="OD530"/>
      <c r="OE530"/>
      <c r="OF530"/>
      <c r="OG530"/>
      <c r="OH530"/>
      <c r="OI530"/>
      <c r="OJ530"/>
      <c r="OK530"/>
      <c r="OL530"/>
      <c r="OM530"/>
      <c r="ON530"/>
      <c r="OO530"/>
      <c r="OP530"/>
      <c r="OQ530"/>
      <c r="OR530"/>
      <c r="OS530"/>
      <c r="OT530"/>
      <c r="OU530"/>
      <c r="OV530"/>
      <c r="OW530"/>
      <c r="OX530"/>
      <c r="OY530"/>
      <c r="OZ530"/>
      <c r="PA530"/>
      <c r="PB530"/>
      <c r="PC530"/>
      <c r="PD530"/>
      <c r="PE530"/>
      <c r="PF530"/>
      <c r="PG530"/>
      <c r="PH530"/>
      <c r="PI530"/>
      <c r="PJ530"/>
      <c r="PK530"/>
      <c r="PL530"/>
      <c r="PM530"/>
      <c r="PN530"/>
      <c r="PO530"/>
      <c r="PP530"/>
      <c r="PQ530"/>
      <c r="PR530"/>
      <c r="PS530"/>
      <c r="PT530"/>
      <c r="PU530"/>
      <c r="PV530"/>
      <c r="PW530"/>
      <c r="PX530"/>
      <c r="PY530"/>
      <c r="PZ530"/>
      <c r="QA530"/>
      <c r="QB530"/>
      <c r="QC530"/>
      <c r="QD530"/>
      <c r="QE530"/>
      <c r="QF530"/>
      <c r="QG530"/>
      <c r="QH530"/>
      <c r="QI530"/>
      <c r="QJ530"/>
      <c r="QK530"/>
      <c r="QL530"/>
      <c r="QM530"/>
      <c r="QN530"/>
      <c r="QO530"/>
      <c r="QP530"/>
      <c r="QQ530"/>
      <c r="QR530"/>
      <c r="QS530"/>
      <c r="QT530"/>
      <c r="QU530"/>
      <c r="QV530"/>
      <c r="QW530"/>
      <c r="QX530"/>
      <c r="QY530"/>
      <c r="QZ530"/>
      <c r="RA530"/>
      <c r="RB530"/>
      <c r="RC530"/>
      <c r="RD530"/>
      <c r="RE530"/>
      <c r="RF530"/>
      <c r="RG530"/>
      <c r="RH530"/>
      <c r="RI530"/>
      <c r="RJ530"/>
      <c r="RK530"/>
      <c r="RL530"/>
      <c r="RM530"/>
      <c r="RN530"/>
      <c r="RO530"/>
      <c r="RP530"/>
      <c r="RQ530"/>
    </row>
    <row r="531" spans="1:485" s="40" customFormat="1" x14ac:dyDescent="0.2">
      <c r="A531" s="46" t="s">
        <v>797</v>
      </c>
      <c r="B531" s="47" t="s">
        <v>798</v>
      </c>
      <c r="C531" s="47" t="s">
        <v>369</v>
      </c>
      <c r="D531" s="47" t="s">
        <v>750</v>
      </c>
      <c r="E531" s="26">
        <v>1604160</v>
      </c>
      <c r="F531" s="156">
        <v>1875138</v>
      </c>
      <c r="G531" s="2">
        <f t="shared" si="17"/>
        <v>270978</v>
      </c>
      <c r="H531" s="44">
        <f t="shared" si="16"/>
        <v>0.16889999999999999</v>
      </c>
      <c r="I531" s="61" t="s">
        <v>870</v>
      </c>
      <c r="J531" s="65" t="s">
        <v>870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  <c r="JD531"/>
      <c r="JE531"/>
      <c r="JF531"/>
      <c r="JG531"/>
      <c r="JH531"/>
      <c r="JI531"/>
      <c r="JJ531"/>
      <c r="JK531"/>
      <c r="JL531"/>
      <c r="JM531"/>
      <c r="JN531"/>
      <c r="JO531"/>
      <c r="JP531"/>
      <c r="JQ531"/>
      <c r="JR531"/>
      <c r="JS531"/>
      <c r="JT531"/>
      <c r="JU531"/>
      <c r="JV531"/>
      <c r="JW531"/>
      <c r="JX531"/>
      <c r="JY531"/>
      <c r="JZ531"/>
      <c r="KA531"/>
      <c r="KB531"/>
      <c r="KC531"/>
      <c r="KD531"/>
      <c r="KE531"/>
      <c r="KF531"/>
      <c r="KG531"/>
      <c r="KH531"/>
      <c r="KI531"/>
      <c r="KJ531"/>
      <c r="KK531"/>
      <c r="KL531"/>
      <c r="KM531"/>
      <c r="KN531"/>
      <c r="KO531"/>
      <c r="KP531"/>
      <c r="KQ531"/>
      <c r="KR531"/>
      <c r="KS531"/>
      <c r="KT531"/>
      <c r="KU531"/>
      <c r="KV531"/>
      <c r="KW531"/>
      <c r="KX531"/>
      <c r="KY531"/>
      <c r="KZ531"/>
      <c r="LA531"/>
      <c r="LB531"/>
      <c r="LC531"/>
      <c r="LD531"/>
      <c r="LE531"/>
      <c r="LF531"/>
      <c r="LG531"/>
      <c r="LH531"/>
      <c r="LI531"/>
      <c r="LJ531"/>
      <c r="LK531"/>
      <c r="LL531"/>
      <c r="LM531"/>
      <c r="LN531"/>
      <c r="LO531"/>
      <c r="LP531"/>
      <c r="LQ531"/>
      <c r="LR531"/>
      <c r="LS531"/>
      <c r="LT531"/>
      <c r="LU531"/>
      <c r="LV531"/>
      <c r="LW531"/>
      <c r="LX531"/>
      <c r="LY531"/>
      <c r="LZ531"/>
      <c r="MA531"/>
      <c r="MB531"/>
      <c r="MC531"/>
      <c r="MD531"/>
      <c r="ME531"/>
      <c r="MF531"/>
      <c r="MG531"/>
      <c r="MH531"/>
      <c r="MI531"/>
      <c r="MJ531"/>
      <c r="MK531"/>
      <c r="ML531"/>
      <c r="MM531"/>
      <c r="MN531"/>
      <c r="MO531"/>
      <c r="MP531"/>
      <c r="MQ531"/>
      <c r="MR531"/>
      <c r="MS531"/>
      <c r="MT531"/>
      <c r="MU531"/>
      <c r="MV531"/>
      <c r="MW531"/>
      <c r="MX531"/>
      <c r="MY531"/>
      <c r="MZ531"/>
      <c r="NA531"/>
      <c r="NB531"/>
      <c r="NC531"/>
      <c r="ND531"/>
      <c r="NE531"/>
      <c r="NF531"/>
      <c r="NG531"/>
      <c r="NH531"/>
      <c r="NI531"/>
      <c r="NJ531"/>
      <c r="NK531"/>
      <c r="NL531"/>
      <c r="NM531"/>
      <c r="NN531"/>
      <c r="NO531"/>
      <c r="NP531"/>
      <c r="NQ531"/>
      <c r="NR531"/>
      <c r="NS531"/>
      <c r="NT531"/>
      <c r="NU531"/>
      <c r="NV531"/>
      <c r="NW531"/>
      <c r="NX531"/>
      <c r="NY531"/>
      <c r="NZ531"/>
      <c r="OA531"/>
      <c r="OB531"/>
      <c r="OC531"/>
      <c r="OD531"/>
      <c r="OE531"/>
      <c r="OF531"/>
      <c r="OG531"/>
      <c r="OH531"/>
      <c r="OI531"/>
      <c r="OJ531"/>
      <c r="OK531"/>
      <c r="OL531"/>
      <c r="OM531"/>
      <c r="ON531"/>
      <c r="OO531"/>
      <c r="OP531"/>
      <c r="OQ531"/>
      <c r="OR531"/>
      <c r="OS531"/>
      <c r="OT531"/>
      <c r="OU531"/>
      <c r="OV531"/>
      <c r="OW531"/>
      <c r="OX531"/>
      <c r="OY531"/>
      <c r="OZ531"/>
      <c r="PA531"/>
      <c r="PB531"/>
      <c r="PC531"/>
      <c r="PD531"/>
      <c r="PE531"/>
      <c r="PF531"/>
      <c r="PG531"/>
      <c r="PH531"/>
      <c r="PI531"/>
      <c r="PJ531"/>
      <c r="PK531"/>
      <c r="PL531"/>
      <c r="PM531"/>
      <c r="PN531"/>
      <c r="PO531"/>
      <c r="PP531"/>
      <c r="PQ531"/>
      <c r="PR531"/>
      <c r="PS531"/>
      <c r="PT531"/>
      <c r="PU531"/>
      <c r="PV531"/>
      <c r="PW531"/>
      <c r="PX531"/>
      <c r="PY531"/>
      <c r="PZ531"/>
      <c r="QA531"/>
      <c r="QB531"/>
      <c r="QC531"/>
      <c r="QD531"/>
      <c r="QE531"/>
      <c r="QF531"/>
      <c r="QG531"/>
      <c r="QH531"/>
      <c r="QI531"/>
      <c r="QJ531"/>
      <c r="QK531"/>
      <c r="QL531"/>
      <c r="QM531"/>
      <c r="QN531"/>
      <c r="QO531"/>
      <c r="QP531"/>
      <c r="QQ531"/>
      <c r="QR531"/>
      <c r="QS531"/>
      <c r="QT531"/>
      <c r="QU531"/>
      <c r="QV531"/>
      <c r="QW531"/>
      <c r="QX531"/>
      <c r="QY531"/>
      <c r="QZ531"/>
      <c r="RA531"/>
      <c r="RB531"/>
      <c r="RC531"/>
      <c r="RD531"/>
      <c r="RE531"/>
      <c r="RF531"/>
      <c r="RG531"/>
      <c r="RH531"/>
      <c r="RI531"/>
      <c r="RJ531"/>
      <c r="RK531"/>
      <c r="RL531"/>
      <c r="RM531"/>
      <c r="RN531"/>
      <c r="RO531"/>
      <c r="RP531"/>
      <c r="RQ531"/>
    </row>
    <row r="532" spans="1:485" s="40" customFormat="1" x14ac:dyDescent="0.2">
      <c r="A532" s="46" t="s">
        <v>819</v>
      </c>
      <c r="B532" s="47" t="s">
        <v>820</v>
      </c>
      <c r="C532" s="47" t="s">
        <v>26</v>
      </c>
      <c r="D532" s="47" t="s">
        <v>821</v>
      </c>
      <c r="E532" s="26">
        <v>1427697</v>
      </c>
      <c r="F532" s="156">
        <v>1682523</v>
      </c>
      <c r="G532" s="2">
        <f t="shared" si="17"/>
        <v>254826</v>
      </c>
      <c r="H532" s="44">
        <f t="shared" si="16"/>
        <v>0.17849999999999999</v>
      </c>
      <c r="I532" s="61" t="s">
        <v>870</v>
      </c>
      <c r="J532" s="65" t="s">
        <v>870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  <c r="JD532"/>
      <c r="JE532"/>
      <c r="JF532"/>
      <c r="JG532"/>
      <c r="JH532"/>
      <c r="JI532"/>
      <c r="JJ532"/>
      <c r="JK532"/>
      <c r="JL532"/>
      <c r="JM532"/>
      <c r="JN532"/>
      <c r="JO532"/>
      <c r="JP532"/>
      <c r="JQ532"/>
      <c r="JR532"/>
      <c r="JS532"/>
      <c r="JT532"/>
      <c r="JU532"/>
      <c r="JV532"/>
      <c r="JW532"/>
      <c r="JX532"/>
      <c r="JY532"/>
      <c r="JZ532"/>
      <c r="KA532"/>
      <c r="KB532"/>
      <c r="KC532"/>
      <c r="KD532"/>
      <c r="KE532"/>
      <c r="KF532"/>
      <c r="KG532"/>
      <c r="KH532"/>
      <c r="KI532"/>
      <c r="KJ532"/>
      <c r="KK532"/>
      <c r="KL532"/>
      <c r="KM532"/>
      <c r="KN532"/>
      <c r="KO532"/>
      <c r="KP532"/>
      <c r="KQ532"/>
      <c r="KR532"/>
      <c r="KS532"/>
      <c r="KT532"/>
      <c r="KU532"/>
      <c r="KV532"/>
      <c r="KW532"/>
      <c r="KX532"/>
      <c r="KY532"/>
      <c r="KZ532"/>
      <c r="LA532"/>
      <c r="LB532"/>
      <c r="LC532"/>
      <c r="LD532"/>
      <c r="LE532"/>
      <c r="LF532"/>
      <c r="LG532"/>
      <c r="LH532"/>
      <c r="LI532"/>
      <c r="LJ532"/>
      <c r="LK532"/>
      <c r="LL532"/>
      <c r="LM532"/>
      <c r="LN532"/>
      <c r="LO532"/>
      <c r="LP532"/>
      <c r="LQ532"/>
      <c r="LR532"/>
      <c r="LS532"/>
      <c r="LT532"/>
      <c r="LU532"/>
      <c r="LV532"/>
      <c r="LW532"/>
      <c r="LX532"/>
      <c r="LY532"/>
      <c r="LZ532"/>
      <c r="MA532"/>
      <c r="MB532"/>
      <c r="MC532"/>
      <c r="MD532"/>
      <c r="ME532"/>
      <c r="MF532"/>
      <c r="MG532"/>
      <c r="MH532"/>
      <c r="MI532"/>
      <c r="MJ532"/>
      <c r="MK532"/>
      <c r="ML532"/>
      <c r="MM532"/>
      <c r="MN532"/>
      <c r="MO532"/>
      <c r="MP532"/>
      <c r="MQ532"/>
      <c r="MR532"/>
      <c r="MS532"/>
      <c r="MT532"/>
      <c r="MU532"/>
      <c r="MV532"/>
      <c r="MW532"/>
      <c r="MX532"/>
      <c r="MY532"/>
      <c r="MZ532"/>
      <c r="NA532"/>
      <c r="NB532"/>
      <c r="NC532"/>
      <c r="ND532"/>
      <c r="NE532"/>
      <c r="NF532"/>
      <c r="NG532"/>
      <c r="NH532"/>
      <c r="NI532"/>
      <c r="NJ532"/>
      <c r="NK532"/>
      <c r="NL532"/>
      <c r="NM532"/>
      <c r="NN532"/>
      <c r="NO532"/>
      <c r="NP532"/>
      <c r="NQ532"/>
      <c r="NR532"/>
      <c r="NS532"/>
      <c r="NT532"/>
      <c r="NU532"/>
      <c r="NV532"/>
      <c r="NW532"/>
      <c r="NX532"/>
      <c r="NY532"/>
      <c r="NZ532"/>
      <c r="OA532"/>
      <c r="OB532"/>
      <c r="OC532"/>
      <c r="OD532"/>
      <c r="OE532"/>
      <c r="OF532"/>
      <c r="OG532"/>
      <c r="OH532"/>
      <c r="OI532"/>
      <c r="OJ532"/>
      <c r="OK532"/>
      <c r="OL532"/>
      <c r="OM532"/>
      <c r="ON532"/>
      <c r="OO532"/>
      <c r="OP532"/>
      <c r="OQ532"/>
      <c r="OR532"/>
      <c r="OS532"/>
      <c r="OT532"/>
      <c r="OU532"/>
      <c r="OV532"/>
      <c r="OW532"/>
      <c r="OX532"/>
      <c r="OY532"/>
      <c r="OZ532"/>
      <c r="PA532"/>
      <c r="PB532"/>
      <c r="PC532"/>
      <c r="PD532"/>
      <c r="PE532"/>
      <c r="PF532"/>
      <c r="PG532"/>
      <c r="PH532"/>
      <c r="PI532"/>
      <c r="PJ532"/>
      <c r="PK532"/>
      <c r="PL532"/>
      <c r="PM532"/>
      <c r="PN532"/>
      <c r="PO532"/>
      <c r="PP532"/>
      <c r="PQ532"/>
      <c r="PR532"/>
      <c r="PS532"/>
      <c r="PT532"/>
      <c r="PU532"/>
      <c r="PV532"/>
      <c r="PW532"/>
      <c r="PX532"/>
      <c r="PY532"/>
      <c r="PZ532"/>
      <c r="QA532"/>
      <c r="QB532"/>
      <c r="QC532"/>
      <c r="QD532"/>
      <c r="QE532"/>
      <c r="QF532"/>
      <c r="QG532"/>
      <c r="QH532"/>
      <c r="QI532"/>
      <c r="QJ532"/>
      <c r="QK532"/>
      <c r="QL532"/>
      <c r="QM532"/>
      <c r="QN532"/>
      <c r="QO532"/>
      <c r="QP532"/>
      <c r="QQ532"/>
      <c r="QR532"/>
      <c r="QS532"/>
      <c r="QT532"/>
      <c r="QU532"/>
      <c r="QV532"/>
      <c r="QW532"/>
      <c r="QX532"/>
      <c r="QY532"/>
      <c r="QZ532"/>
      <c r="RA532"/>
      <c r="RB532"/>
      <c r="RC532"/>
      <c r="RD532"/>
      <c r="RE532"/>
      <c r="RF532"/>
      <c r="RG532"/>
      <c r="RH532"/>
      <c r="RI532"/>
      <c r="RJ532"/>
      <c r="RK532"/>
      <c r="RL532"/>
      <c r="RM532"/>
      <c r="RN532"/>
      <c r="RO532"/>
      <c r="RP532"/>
      <c r="RQ532"/>
    </row>
    <row r="533" spans="1:485" s="40" customFormat="1" x14ac:dyDescent="0.2">
      <c r="A533" s="46" t="s">
        <v>819</v>
      </c>
      <c r="B533" s="47" t="s">
        <v>820</v>
      </c>
      <c r="C533" s="47" t="s">
        <v>233</v>
      </c>
      <c r="D533" s="47" t="s">
        <v>822</v>
      </c>
      <c r="E533" s="26">
        <v>9418670</v>
      </c>
      <c r="F533" s="156">
        <v>11567229</v>
      </c>
      <c r="G533" s="2">
        <f t="shared" si="17"/>
        <v>2148559</v>
      </c>
      <c r="H533" s="44">
        <f t="shared" si="16"/>
        <v>0.2281</v>
      </c>
      <c r="I533" s="61" t="s">
        <v>870</v>
      </c>
      <c r="J533" s="65" t="s">
        <v>870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  <c r="JD533"/>
      <c r="JE533"/>
      <c r="JF533"/>
      <c r="JG533"/>
      <c r="JH533"/>
      <c r="JI533"/>
      <c r="JJ533"/>
      <c r="JK533"/>
      <c r="JL533"/>
      <c r="JM533"/>
      <c r="JN533"/>
      <c r="JO533"/>
      <c r="JP533"/>
      <c r="JQ533"/>
      <c r="JR533"/>
      <c r="JS533"/>
      <c r="JT533"/>
      <c r="JU533"/>
      <c r="JV533"/>
      <c r="JW533"/>
      <c r="JX533"/>
      <c r="JY533"/>
      <c r="JZ533"/>
      <c r="KA533"/>
      <c r="KB533"/>
      <c r="KC533"/>
      <c r="KD533"/>
      <c r="KE533"/>
      <c r="KF533"/>
      <c r="KG533"/>
      <c r="KH533"/>
      <c r="KI533"/>
      <c r="KJ533"/>
      <c r="KK533"/>
      <c r="KL533"/>
      <c r="KM533"/>
      <c r="KN533"/>
      <c r="KO533"/>
      <c r="KP533"/>
      <c r="KQ533"/>
      <c r="KR533"/>
      <c r="KS533"/>
      <c r="KT533"/>
      <c r="KU533"/>
      <c r="KV533"/>
      <c r="KW533"/>
      <c r="KX533"/>
      <c r="KY533"/>
      <c r="KZ533"/>
      <c r="LA533"/>
      <c r="LB533"/>
      <c r="LC533"/>
      <c r="LD533"/>
      <c r="LE533"/>
      <c r="LF533"/>
      <c r="LG533"/>
      <c r="LH533"/>
      <c r="LI533"/>
      <c r="LJ533"/>
      <c r="LK533"/>
      <c r="LL533"/>
      <c r="LM533"/>
      <c r="LN533"/>
      <c r="LO533"/>
      <c r="LP533"/>
      <c r="LQ533"/>
      <c r="LR533"/>
      <c r="LS533"/>
      <c r="LT533"/>
      <c r="LU533"/>
      <c r="LV533"/>
      <c r="LW533"/>
      <c r="LX533"/>
      <c r="LY533"/>
      <c r="LZ533"/>
      <c r="MA533"/>
      <c r="MB533"/>
      <c r="MC533"/>
      <c r="MD533"/>
      <c r="ME533"/>
      <c r="MF533"/>
      <c r="MG533"/>
      <c r="MH533"/>
      <c r="MI533"/>
      <c r="MJ533"/>
      <c r="MK533"/>
      <c r="ML533"/>
      <c r="MM533"/>
      <c r="MN533"/>
      <c r="MO533"/>
      <c r="MP533"/>
      <c r="MQ533"/>
      <c r="MR533"/>
      <c r="MS533"/>
      <c r="MT533"/>
      <c r="MU533"/>
      <c r="MV533"/>
      <c r="MW533"/>
      <c r="MX533"/>
      <c r="MY533"/>
      <c r="MZ533"/>
      <c r="NA533"/>
      <c r="NB533"/>
      <c r="NC533"/>
      <c r="ND533"/>
      <c r="NE533"/>
      <c r="NF533"/>
      <c r="NG533"/>
      <c r="NH533"/>
      <c r="NI533"/>
      <c r="NJ533"/>
      <c r="NK533"/>
      <c r="NL533"/>
      <c r="NM533"/>
      <c r="NN533"/>
      <c r="NO533"/>
      <c r="NP533"/>
      <c r="NQ533"/>
      <c r="NR533"/>
      <c r="NS533"/>
      <c r="NT533"/>
      <c r="NU533"/>
      <c r="NV533"/>
      <c r="NW533"/>
      <c r="NX533"/>
      <c r="NY533"/>
      <c r="NZ533"/>
      <c r="OA533"/>
      <c r="OB533"/>
      <c r="OC533"/>
      <c r="OD533"/>
      <c r="OE533"/>
      <c r="OF533"/>
      <c r="OG533"/>
      <c r="OH533"/>
      <c r="OI533"/>
      <c r="OJ533"/>
      <c r="OK533"/>
      <c r="OL533"/>
      <c r="OM533"/>
      <c r="ON533"/>
      <c r="OO533"/>
      <c r="OP533"/>
      <c r="OQ533"/>
      <c r="OR533"/>
      <c r="OS533"/>
      <c r="OT533"/>
      <c r="OU533"/>
      <c r="OV533"/>
      <c r="OW533"/>
      <c r="OX533"/>
      <c r="OY533"/>
      <c r="OZ533"/>
      <c r="PA533"/>
      <c r="PB533"/>
      <c r="PC533"/>
      <c r="PD533"/>
      <c r="PE533"/>
      <c r="PF533"/>
      <c r="PG533"/>
      <c r="PH533"/>
      <c r="PI533"/>
      <c r="PJ533"/>
      <c r="PK533"/>
      <c r="PL533"/>
      <c r="PM533"/>
      <c r="PN533"/>
      <c r="PO533"/>
      <c r="PP533"/>
      <c r="PQ533"/>
      <c r="PR533"/>
      <c r="PS533"/>
      <c r="PT533"/>
      <c r="PU533"/>
      <c r="PV533"/>
      <c r="PW533"/>
      <c r="PX533"/>
      <c r="PY533"/>
      <c r="PZ533"/>
      <c r="QA533"/>
      <c r="QB533"/>
      <c r="QC533"/>
      <c r="QD533"/>
      <c r="QE533"/>
      <c r="QF533"/>
      <c r="QG533"/>
      <c r="QH533"/>
      <c r="QI533"/>
      <c r="QJ533"/>
      <c r="QK533"/>
      <c r="QL533"/>
      <c r="QM533"/>
      <c r="QN533"/>
      <c r="QO533"/>
      <c r="QP533"/>
      <c r="QQ533"/>
      <c r="QR533"/>
      <c r="QS533"/>
      <c r="QT533"/>
      <c r="QU533"/>
      <c r="QV533"/>
      <c r="QW533"/>
      <c r="QX533"/>
      <c r="QY533"/>
      <c r="QZ533"/>
      <c r="RA533"/>
      <c r="RB533"/>
      <c r="RC533"/>
      <c r="RD533"/>
      <c r="RE533"/>
      <c r="RF533"/>
      <c r="RG533"/>
      <c r="RH533"/>
      <c r="RI533"/>
      <c r="RJ533"/>
      <c r="RK533"/>
      <c r="RL533"/>
      <c r="RM533"/>
      <c r="RN533"/>
      <c r="RO533"/>
      <c r="RP533"/>
      <c r="RQ533"/>
    </row>
    <row r="534" spans="1:485" s="40" customFormat="1" x14ac:dyDescent="0.2">
      <c r="A534" s="46" t="s">
        <v>819</v>
      </c>
      <c r="B534" s="47" t="s">
        <v>820</v>
      </c>
      <c r="C534" s="47" t="s">
        <v>41</v>
      </c>
      <c r="D534" s="47" t="s">
        <v>823</v>
      </c>
      <c r="E534" s="26">
        <v>7495742</v>
      </c>
      <c r="F534" s="156">
        <v>8923851</v>
      </c>
      <c r="G534" s="2">
        <f t="shared" si="17"/>
        <v>1428109</v>
      </c>
      <c r="H534" s="44">
        <f t="shared" si="16"/>
        <v>0.1905</v>
      </c>
      <c r="I534" s="61" t="s">
        <v>870</v>
      </c>
      <c r="J534" s="65" t="s">
        <v>870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  <c r="JD534"/>
      <c r="JE534"/>
      <c r="JF534"/>
      <c r="JG534"/>
      <c r="JH534"/>
      <c r="JI534"/>
      <c r="JJ534"/>
      <c r="JK534"/>
      <c r="JL534"/>
      <c r="JM534"/>
      <c r="JN534"/>
      <c r="JO534"/>
      <c r="JP534"/>
      <c r="JQ534"/>
      <c r="JR534"/>
      <c r="JS534"/>
      <c r="JT534"/>
      <c r="JU534"/>
      <c r="JV534"/>
      <c r="JW534"/>
      <c r="JX534"/>
      <c r="JY534"/>
      <c r="JZ534"/>
      <c r="KA534"/>
      <c r="KB534"/>
      <c r="KC534"/>
      <c r="KD534"/>
      <c r="KE534"/>
      <c r="KF534"/>
      <c r="KG534"/>
      <c r="KH534"/>
      <c r="KI534"/>
      <c r="KJ534"/>
      <c r="KK534"/>
      <c r="KL534"/>
      <c r="KM534"/>
      <c r="KN534"/>
      <c r="KO534"/>
      <c r="KP534"/>
      <c r="KQ534"/>
      <c r="KR534"/>
      <c r="KS534"/>
      <c r="KT534"/>
      <c r="KU534"/>
      <c r="KV534"/>
      <c r="KW534"/>
      <c r="KX534"/>
      <c r="KY534"/>
      <c r="KZ534"/>
      <c r="LA534"/>
      <c r="LB534"/>
      <c r="LC534"/>
      <c r="LD534"/>
      <c r="LE534"/>
      <c r="LF534"/>
      <c r="LG534"/>
      <c r="LH534"/>
      <c r="LI534"/>
      <c r="LJ534"/>
      <c r="LK534"/>
      <c r="LL534"/>
      <c r="LM534"/>
      <c r="LN534"/>
      <c r="LO534"/>
      <c r="LP534"/>
      <c r="LQ534"/>
      <c r="LR534"/>
      <c r="LS534"/>
      <c r="LT534"/>
      <c r="LU534"/>
      <c r="LV534"/>
      <c r="LW534"/>
      <c r="LX534"/>
      <c r="LY534"/>
      <c r="LZ534"/>
      <c r="MA534"/>
      <c r="MB534"/>
      <c r="MC534"/>
      <c r="MD534"/>
      <c r="ME534"/>
      <c r="MF534"/>
      <c r="MG534"/>
      <c r="MH534"/>
      <c r="MI534"/>
      <c r="MJ534"/>
      <c r="MK534"/>
      <c r="ML534"/>
      <c r="MM534"/>
      <c r="MN534"/>
      <c r="MO534"/>
      <c r="MP534"/>
      <c r="MQ534"/>
      <c r="MR534"/>
      <c r="MS534"/>
      <c r="MT534"/>
      <c r="MU534"/>
      <c r="MV534"/>
      <c r="MW534"/>
      <c r="MX534"/>
      <c r="MY534"/>
      <c r="MZ534"/>
      <c r="NA534"/>
      <c r="NB534"/>
      <c r="NC534"/>
      <c r="ND534"/>
      <c r="NE534"/>
      <c r="NF534"/>
      <c r="NG534"/>
      <c r="NH534"/>
      <c r="NI534"/>
      <c r="NJ534"/>
      <c r="NK534"/>
      <c r="NL534"/>
      <c r="NM534"/>
      <c r="NN534"/>
      <c r="NO534"/>
      <c r="NP534"/>
      <c r="NQ534"/>
      <c r="NR534"/>
      <c r="NS534"/>
      <c r="NT534"/>
      <c r="NU534"/>
      <c r="NV534"/>
      <c r="NW534"/>
      <c r="NX534"/>
      <c r="NY534"/>
      <c r="NZ534"/>
      <c r="OA534"/>
      <c r="OB534"/>
      <c r="OC534"/>
      <c r="OD534"/>
      <c r="OE534"/>
      <c r="OF534"/>
      <c r="OG534"/>
      <c r="OH534"/>
      <c r="OI534"/>
      <c r="OJ534"/>
      <c r="OK534"/>
      <c r="OL534"/>
      <c r="OM534"/>
      <c r="ON534"/>
      <c r="OO534"/>
      <c r="OP534"/>
      <c r="OQ534"/>
      <c r="OR534"/>
      <c r="OS534"/>
      <c r="OT534"/>
      <c r="OU534"/>
      <c r="OV534"/>
      <c r="OW534"/>
      <c r="OX534"/>
      <c r="OY534"/>
      <c r="OZ534"/>
      <c r="PA534"/>
      <c r="PB534"/>
      <c r="PC534"/>
      <c r="PD534"/>
      <c r="PE534"/>
      <c r="PF534"/>
      <c r="PG534"/>
      <c r="PH534"/>
      <c r="PI534"/>
      <c r="PJ534"/>
      <c r="PK534"/>
      <c r="PL534"/>
      <c r="PM534"/>
      <c r="PN534"/>
      <c r="PO534"/>
      <c r="PP534"/>
      <c r="PQ534"/>
      <c r="PR534"/>
      <c r="PS534"/>
      <c r="PT534"/>
      <c r="PU534"/>
      <c r="PV534"/>
      <c r="PW534"/>
      <c r="PX534"/>
      <c r="PY534"/>
      <c r="PZ534"/>
      <c r="QA534"/>
      <c r="QB534"/>
      <c r="QC534"/>
      <c r="QD534"/>
      <c r="QE534"/>
      <c r="QF534"/>
      <c r="QG534"/>
      <c r="QH534"/>
      <c r="QI534"/>
      <c r="QJ534"/>
      <c r="QK534"/>
      <c r="QL534"/>
      <c r="QM534"/>
      <c r="QN534"/>
      <c r="QO534"/>
      <c r="QP534"/>
      <c r="QQ534"/>
      <c r="QR534"/>
      <c r="QS534"/>
      <c r="QT534"/>
      <c r="QU534"/>
      <c r="QV534"/>
      <c r="QW534"/>
      <c r="QX534"/>
      <c r="QY534"/>
      <c r="QZ534"/>
      <c r="RA534"/>
      <c r="RB534"/>
      <c r="RC534"/>
      <c r="RD534"/>
      <c r="RE534"/>
      <c r="RF534"/>
      <c r="RG534"/>
      <c r="RH534"/>
      <c r="RI534"/>
      <c r="RJ534"/>
      <c r="RK534"/>
      <c r="RL534"/>
      <c r="RM534"/>
      <c r="RN534"/>
      <c r="RO534"/>
      <c r="RP534"/>
      <c r="RQ534"/>
    </row>
    <row r="535" spans="1:485" s="40" customFormat="1" x14ac:dyDescent="0.2">
      <c r="A535" s="46" t="s">
        <v>819</v>
      </c>
      <c r="B535" s="47" t="s">
        <v>820</v>
      </c>
      <c r="C535" s="47" t="s">
        <v>824</v>
      </c>
      <c r="D535" s="47" t="s">
        <v>825</v>
      </c>
      <c r="E535" s="26">
        <v>1682326</v>
      </c>
      <c r="F535" s="156">
        <v>1839693</v>
      </c>
      <c r="G535" s="2">
        <f t="shared" si="17"/>
        <v>157367</v>
      </c>
      <c r="H535" s="44">
        <f t="shared" si="16"/>
        <v>9.35E-2</v>
      </c>
      <c r="I535" s="61" t="s">
        <v>870</v>
      </c>
      <c r="J535" s="65" t="s">
        <v>870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  <c r="JD535"/>
      <c r="JE535"/>
      <c r="JF535"/>
      <c r="JG535"/>
      <c r="JH535"/>
      <c r="JI535"/>
      <c r="JJ535"/>
      <c r="JK535"/>
      <c r="JL535"/>
      <c r="JM535"/>
      <c r="JN535"/>
      <c r="JO535"/>
      <c r="JP535"/>
      <c r="JQ535"/>
      <c r="JR535"/>
      <c r="JS535"/>
      <c r="JT535"/>
      <c r="JU535"/>
      <c r="JV535"/>
      <c r="JW535"/>
      <c r="JX535"/>
      <c r="JY535"/>
      <c r="JZ535"/>
      <c r="KA535"/>
      <c r="KB535"/>
      <c r="KC535"/>
      <c r="KD535"/>
      <c r="KE535"/>
      <c r="KF535"/>
      <c r="KG535"/>
      <c r="KH535"/>
      <c r="KI535"/>
      <c r="KJ535"/>
      <c r="KK535"/>
      <c r="KL535"/>
      <c r="KM535"/>
      <c r="KN535"/>
      <c r="KO535"/>
      <c r="KP535"/>
      <c r="KQ535"/>
      <c r="KR535"/>
      <c r="KS535"/>
      <c r="KT535"/>
      <c r="KU535"/>
      <c r="KV535"/>
      <c r="KW535"/>
      <c r="KX535"/>
      <c r="KY535"/>
      <c r="KZ535"/>
      <c r="LA535"/>
      <c r="LB535"/>
      <c r="LC535"/>
      <c r="LD535"/>
      <c r="LE535"/>
      <c r="LF535"/>
      <c r="LG535"/>
      <c r="LH535"/>
      <c r="LI535"/>
      <c r="LJ535"/>
      <c r="LK535"/>
      <c r="LL535"/>
      <c r="LM535"/>
      <c r="LN535"/>
      <c r="LO535"/>
      <c r="LP535"/>
      <c r="LQ535"/>
      <c r="LR535"/>
      <c r="LS535"/>
      <c r="LT535"/>
      <c r="LU535"/>
      <c r="LV535"/>
      <c r="LW535"/>
      <c r="LX535"/>
      <c r="LY535"/>
      <c r="LZ535"/>
      <c r="MA535"/>
      <c r="MB535"/>
      <c r="MC535"/>
      <c r="MD535"/>
      <c r="ME535"/>
      <c r="MF535"/>
      <c r="MG535"/>
      <c r="MH535"/>
      <c r="MI535"/>
      <c r="MJ535"/>
      <c r="MK535"/>
      <c r="ML535"/>
      <c r="MM535"/>
      <c r="MN535"/>
      <c r="MO535"/>
      <c r="MP535"/>
      <c r="MQ535"/>
      <c r="MR535"/>
      <c r="MS535"/>
      <c r="MT535"/>
      <c r="MU535"/>
      <c r="MV535"/>
      <c r="MW535"/>
      <c r="MX535"/>
      <c r="MY535"/>
      <c r="MZ535"/>
      <c r="NA535"/>
      <c r="NB535"/>
      <c r="NC535"/>
      <c r="ND535"/>
      <c r="NE535"/>
      <c r="NF535"/>
      <c r="NG535"/>
      <c r="NH535"/>
      <c r="NI535"/>
      <c r="NJ535"/>
      <c r="NK535"/>
      <c r="NL535"/>
      <c r="NM535"/>
      <c r="NN535"/>
      <c r="NO535"/>
      <c r="NP535"/>
      <c r="NQ535"/>
      <c r="NR535"/>
      <c r="NS535"/>
      <c r="NT535"/>
      <c r="NU535"/>
      <c r="NV535"/>
      <c r="NW535"/>
      <c r="NX535"/>
      <c r="NY535"/>
      <c r="NZ535"/>
      <c r="OA535"/>
      <c r="OB535"/>
      <c r="OC535"/>
      <c r="OD535"/>
      <c r="OE535"/>
      <c r="OF535"/>
      <c r="OG535"/>
      <c r="OH535"/>
      <c r="OI535"/>
      <c r="OJ535"/>
      <c r="OK535"/>
      <c r="OL535"/>
      <c r="OM535"/>
      <c r="ON535"/>
      <c r="OO535"/>
      <c r="OP535"/>
      <c r="OQ535"/>
      <c r="OR535"/>
      <c r="OS535"/>
      <c r="OT535"/>
      <c r="OU535"/>
      <c r="OV535"/>
      <c r="OW535"/>
      <c r="OX535"/>
      <c r="OY535"/>
      <c r="OZ535"/>
      <c r="PA535"/>
      <c r="PB535"/>
      <c r="PC535"/>
      <c r="PD535"/>
      <c r="PE535"/>
      <c r="PF535"/>
      <c r="PG535"/>
      <c r="PH535"/>
      <c r="PI535"/>
      <c r="PJ535"/>
      <c r="PK535"/>
      <c r="PL535"/>
      <c r="PM535"/>
      <c r="PN535"/>
      <c r="PO535"/>
      <c r="PP535"/>
      <c r="PQ535"/>
      <c r="PR535"/>
      <c r="PS535"/>
      <c r="PT535"/>
      <c r="PU535"/>
      <c r="PV535"/>
      <c r="PW535"/>
      <c r="PX535"/>
      <c r="PY535"/>
      <c r="PZ535"/>
      <c r="QA535"/>
      <c r="QB535"/>
      <c r="QC535"/>
      <c r="QD535"/>
      <c r="QE535"/>
      <c r="QF535"/>
      <c r="QG535"/>
      <c r="QH535"/>
      <c r="QI535"/>
      <c r="QJ535"/>
      <c r="QK535"/>
      <c r="QL535"/>
      <c r="QM535"/>
      <c r="QN535"/>
      <c r="QO535"/>
      <c r="QP535"/>
      <c r="QQ535"/>
      <c r="QR535"/>
      <c r="QS535"/>
      <c r="QT535"/>
      <c r="QU535"/>
      <c r="QV535"/>
      <c r="QW535"/>
      <c r="QX535"/>
      <c r="QY535"/>
      <c r="QZ535"/>
      <c r="RA535"/>
      <c r="RB535"/>
      <c r="RC535"/>
      <c r="RD535"/>
      <c r="RE535"/>
      <c r="RF535"/>
      <c r="RG535"/>
      <c r="RH535"/>
      <c r="RI535"/>
      <c r="RJ535"/>
      <c r="RK535"/>
      <c r="RL535"/>
      <c r="RM535"/>
      <c r="RN535"/>
      <c r="RO535"/>
      <c r="RP535"/>
      <c r="RQ535"/>
    </row>
    <row r="536" spans="1:485" s="40" customFormat="1" x14ac:dyDescent="0.2">
      <c r="A536" s="46" t="s">
        <v>826</v>
      </c>
      <c r="B536" s="47" t="s">
        <v>827</v>
      </c>
      <c r="C536" s="47" t="s">
        <v>16</v>
      </c>
      <c r="D536" s="47" t="s">
        <v>828</v>
      </c>
      <c r="E536" s="26">
        <v>496840</v>
      </c>
      <c r="F536" s="156">
        <v>636950</v>
      </c>
      <c r="G536" s="2">
        <f t="shared" si="17"/>
        <v>140110</v>
      </c>
      <c r="H536" s="44">
        <f t="shared" si="16"/>
        <v>0.28199999999999997</v>
      </c>
      <c r="I536" s="61" t="s">
        <v>870</v>
      </c>
      <c r="J536" s="65" t="s">
        <v>870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  <c r="JD536"/>
      <c r="JE536"/>
      <c r="JF536"/>
      <c r="JG536"/>
      <c r="JH536"/>
      <c r="JI536"/>
      <c r="JJ536"/>
      <c r="JK536"/>
      <c r="JL536"/>
      <c r="JM536"/>
      <c r="JN536"/>
      <c r="JO536"/>
      <c r="JP536"/>
      <c r="JQ536"/>
      <c r="JR536"/>
      <c r="JS536"/>
      <c r="JT536"/>
      <c r="JU536"/>
      <c r="JV536"/>
      <c r="JW536"/>
      <c r="JX536"/>
      <c r="JY536"/>
      <c r="JZ536"/>
      <c r="KA536"/>
      <c r="KB536"/>
      <c r="KC536"/>
      <c r="KD536"/>
      <c r="KE536"/>
      <c r="KF536"/>
      <c r="KG536"/>
      <c r="KH536"/>
      <c r="KI536"/>
      <c r="KJ536"/>
      <c r="KK536"/>
      <c r="KL536"/>
      <c r="KM536"/>
      <c r="KN536"/>
      <c r="KO536"/>
      <c r="KP536"/>
      <c r="KQ536"/>
      <c r="KR536"/>
      <c r="KS536"/>
      <c r="KT536"/>
      <c r="KU536"/>
      <c r="KV536"/>
      <c r="KW536"/>
      <c r="KX536"/>
      <c r="KY536"/>
      <c r="KZ536"/>
      <c r="LA536"/>
      <c r="LB536"/>
      <c r="LC536"/>
      <c r="LD536"/>
      <c r="LE536"/>
      <c r="LF536"/>
      <c r="LG536"/>
      <c r="LH536"/>
      <c r="LI536"/>
      <c r="LJ536"/>
      <c r="LK536"/>
      <c r="LL536"/>
      <c r="LM536"/>
      <c r="LN536"/>
      <c r="LO536"/>
      <c r="LP536"/>
      <c r="LQ536"/>
      <c r="LR536"/>
      <c r="LS536"/>
      <c r="LT536"/>
      <c r="LU536"/>
      <c r="LV536"/>
      <c r="LW536"/>
      <c r="LX536"/>
      <c r="LY536"/>
      <c r="LZ536"/>
      <c r="MA536"/>
      <c r="MB536"/>
      <c r="MC536"/>
      <c r="MD536"/>
      <c r="ME536"/>
      <c r="MF536"/>
      <c r="MG536"/>
      <c r="MH536"/>
      <c r="MI536"/>
      <c r="MJ536"/>
      <c r="MK536"/>
      <c r="ML536"/>
      <c r="MM536"/>
      <c r="MN536"/>
      <c r="MO536"/>
      <c r="MP536"/>
      <c r="MQ536"/>
      <c r="MR536"/>
      <c r="MS536"/>
      <c r="MT536"/>
      <c r="MU536"/>
      <c r="MV536"/>
      <c r="MW536"/>
      <c r="MX536"/>
      <c r="MY536"/>
      <c r="MZ536"/>
      <c r="NA536"/>
      <c r="NB536"/>
      <c r="NC536"/>
      <c r="ND536"/>
      <c r="NE536"/>
      <c r="NF536"/>
      <c r="NG536"/>
      <c r="NH536"/>
      <c r="NI536"/>
      <c r="NJ536"/>
      <c r="NK536"/>
      <c r="NL536"/>
      <c r="NM536"/>
      <c r="NN536"/>
      <c r="NO536"/>
      <c r="NP536"/>
      <c r="NQ536"/>
      <c r="NR536"/>
      <c r="NS536"/>
      <c r="NT536"/>
      <c r="NU536"/>
      <c r="NV536"/>
      <c r="NW536"/>
      <c r="NX536"/>
      <c r="NY536"/>
      <c r="NZ536"/>
      <c r="OA536"/>
      <c r="OB536"/>
      <c r="OC536"/>
      <c r="OD536"/>
      <c r="OE536"/>
      <c r="OF536"/>
      <c r="OG536"/>
      <c r="OH536"/>
      <c r="OI536"/>
      <c r="OJ536"/>
      <c r="OK536"/>
      <c r="OL536"/>
      <c r="OM536"/>
      <c r="ON536"/>
      <c r="OO536"/>
      <c r="OP536"/>
      <c r="OQ536"/>
      <c r="OR536"/>
      <c r="OS536"/>
      <c r="OT536"/>
      <c r="OU536"/>
      <c r="OV536"/>
      <c r="OW536"/>
      <c r="OX536"/>
      <c r="OY536"/>
      <c r="OZ536"/>
      <c r="PA536"/>
      <c r="PB536"/>
      <c r="PC536"/>
      <c r="PD536"/>
      <c r="PE536"/>
      <c r="PF536"/>
      <c r="PG536"/>
      <c r="PH536"/>
      <c r="PI536"/>
      <c r="PJ536"/>
      <c r="PK536"/>
      <c r="PL536"/>
      <c r="PM536"/>
      <c r="PN536"/>
      <c r="PO536"/>
      <c r="PP536"/>
      <c r="PQ536"/>
      <c r="PR536"/>
      <c r="PS536"/>
      <c r="PT536"/>
      <c r="PU536"/>
      <c r="PV536"/>
      <c r="PW536"/>
      <c r="PX536"/>
      <c r="PY536"/>
      <c r="PZ536"/>
      <c r="QA536"/>
      <c r="QB536"/>
      <c r="QC536"/>
      <c r="QD536"/>
      <c r="QE536"/>
      <c r="QF536"/>
      <c r="QG536"/>
      <c r="QH536"/>
      <c r="QI536"/>
      <c r="QJ536"/>
      <c r="QK536"/>
      <c r="QL536"/>
      <c r="QM536"/>
      <c r="QN536"/>
      <c r="QO536"/>
      <c r="QP536"/>
      <c r="QQ536"/>
      <c r="QR536"/>
      <c r="QS536"/>
      <c r="QT536"/>
      <c r="QU536"/>
      <c r="QV536"/>
      <c r="QW536"/>
      <c r="QX536"/>
      <c r="QY536"/>
      <c r="QZ536"/>
      <c r="RA536"/>
      <c r="RB536"/>
      <c r="RC536"/>
      <c r="RD536"/>
      <c r="RE536"/>
      <c r="RF536"/>
      <c r="RG536"/>
      <c r="RH536"/>
      <c r="RI536"/>
      <c r="RJ536"/>
      <c r="RK536"/>
      <c r="RL536"/>
      <c r="RM536"/>
      <c r="RN536"/>
      <c r="RO536"/>
      <c r="RP536"/>
      <c r="RQ536"/>
    </row>
    <row r="537" spans="1:485" s="40" customFormat="1" x14ac:dyDescent="0.2">
      <c r="A537" s="46" t="s">
        <v>826</v>
      </c>
      <c r="B537" s="47" t="s">
        <v>827</v>
      </c>
      <c r="C537" s="47" t="s">
        <v>37</v>
      </c>
      <c r="D537" s="47" t="s">
        <v>829</v>
      </c>
      <c r="E537" s="26">
        <v>3942102</v>
      </c>
      <c r="F537" s="156">
        <v>4583227</v>
      </c>
      <c r="G537" s="2">
        <f t="shared" si="17"/>
        <v>641125</v>
      </c>
      <c r="H537" s="44">
        <f t="shared" si="16"/>
        <v>0.16259999999999999</v>
      </c>
      <c r="I537" s="61" t="s">
        <v>870</v>
      </c>
      <c r="J537" s="65" t="s">
        <v>870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  <c r="JD537"/>
      <c r="JE537"/>
      <c r="JF537"/>
      <c r="JG537"/>
      <c r="JH537"/>
      <c r="JI537"/>
      <c r="JJ537"/>
      <c r="JK537"/>
      <c r="JL537"/>
      <c r="JM537"/>
      <c r="JN537"/>
      <c r="JO537"/>
      <c r="JP537"/>
      <c r="JQ537"/>
      <c r="JR537"/>
      <c r="JS537"/>
      <c r="JT537"/>
      <c r="JU537"/>
      <c r="JV537"/>
      <c r="JW537"/>
      <c r="JX537"/>
      <c r="JY537"/>
      <c r="JZ537"/>
      <c r="KA537"/>
      <c r="KB537"/>
      <c r="KC537"/>
      <c r="KD537"/>
      <c r="KE537"/>
      <c r="KF537"/>
      <c r="KG537"/>
      <c r="KH537"/>
      <c r="KI537"/>
      <c r="KJ537"/>
      <c r="KK537"/>
      <c r="KL537"/>
      <c r="KM537"/>
      <c r="KN537"/>
      <c r="KO537"/>
      <c r="KP537"/>
      <c r="KQ537"/>
      <c r="KR537"/>
      <c r="KS537"/>
      <c r="KT537"/>
      <c r="KU537"/>
      <c r="KV537"/>
      <c r="KW537"/>
      <c r="KX537"/>
      <c r="KY537"/>
      <c r="KZ537"/>
      <c r="LA537"/>
      <c r="LB537"/>
      <c r="LC537"/>
      <c r="LD537"/>
      <c r="LE537"/>
      <c r="LF537"/>
      <c r="LG537"/>
      <c r="LH537"/>
      <c r="LI537"/>
      <c r="LJ537"/>
      <c r="LK537"/>
      <c r="LL537"/>
      <c r="LM537"/>
      <c r="LN537"/>
      <c r="LO537"/>
      <c r="LP537"/>
      <c r="LQ537"/>
      <c r="LR537"/>
      <c r="LS537"/>
      <c r="LT537"/>
      <c r="LU537"/>
      <c r="LV537"/>
      <c r="LW537"/>
      <c r="LX537"/>
      <c r="LY537"/>
      <c r="LZ537"/>
      <c r="MA537"/>
      <c r="MB537"/>
      <c r="MC537"/>
      <c r="MD537"/>
      <c r="ME537"/>
      <c r="MF537"/>
      <c r="MG537"/>
      <c r="MH537"/>
      <c r="MI537"/>
      <c r="MJ537"/>
      <c r="MK537"/>
      <c r="ML537"/>
      <c r="MM537"/>
      <c r="MN537"/>
      <c r="MO537"/>
      <c r="MP537"/>
      <c r="MQ537"/>
      <c r="MR537"/>
      <c r="MS537"/>
      <c r="MT537"/>
      <c r="MU537"/>
      <c r="MV537"/>
      <c r="MW537"/>
      <c r="MX537"/>
      <c r="MY537"/>
      <c r="MZ537"/>
      <c r="NA537"/>
      <c r="NB537"/>
      <c r="NC537"/>
      <c r="ND537"/>
      <c r="NE537"/>
      <c r="NF537"/>
      <c r="NG537"/>
      <c r="NH537"/>
      <c r="NI537"/>
      <c r="NJ537"/>
      <c r="NK537"/>
      <c r="NL537"/>
      <c r="NM537"/>
      <c r="NN537"/>
      <c r="NO537"/>
      <c r="NP537"/>
      <c r="NQ537"/>
      <c r="NR537"/>
      <c r="NS537"/>
      <c r="NT537"/>
      <c r="NU537"/>
      <c r="NV537"/>
      <c r="NW537"/>
      <c r="NX537"/>
      <c r="NY537"/>
      <c r="NZ537"/>
      <c r="OA537"/>
      <c r="OB537"/>
      <c r="OC537"/>
      <c r="OD537"/>
      <c r="OE537"/>
      <c r="OF537"/>
      <c r="OG537"/>
      <c r="OH537"/>
      <c r="OI537"/>
      <c r="OJ537"/>
      <c r="OK537"/>
      <c r="OL537"/>
      <c r="OM537"/>
      <c r="ON537"/>
      <c r="OO537"/>
      <c r="OP537"/>
      <c r="OQ537"/>
      <c r="OR537"/>
      <c r="OS537"/>
      <c r="OT537"/>
      <c r="OU537"/>
      <c r="OV537"/>
      <c r="OW537"/>
      <c r="OX537"/>
      <c r="OY537"/>
      <c r="OZ537"/>
      <c r="PA537"/>
      <c r="PB537"/>
      <c r="PC537"/>
      <c r="PD537"/>
      <c r="PE537"/>
      <c r="PF537"/>
      <c r="PG537"/>
      <c r="PH537"/>
      <c r="PI537"/>
      <c r="PJ537"/>
      <c r="PK537"/>
      <c r="PL537"/>
      <c r="PM537"/>
      <c r="PN537"/>
      <c r="PO537"/>
      <c r="PP537"/>
      <c r="PQ537"/>
      <c r="PR537"/>
      <c r="PS537"/>
      <c r="PT537"/>
      <c r="PU537"/>
      <c r="PV537"/>
      <c r="PW537"/>
      <c r="PX537"/>
      <c r="PY537"/>
      <c r="PZ537"/>
      <c r="QA537"/>
      <c r="QB537"/>
      <c r="QC537"/>
      <c r="QD537"/>
      <c r="QE537"/>
      <c r="QF537"/>
      <c r="QG537"/>
      <c r="QH537"/>
      <c r="QI537"/>
      <c r="QJ537"/>
      <c r="QK537"/>
      <c r="QL537"/>
      <c r="QM537"/>
      <c r="QN537"/>
      <c r="QO537"/>
      <c r="QP537"/>
      <c r="QQ537"/>
      <c r="QR537"/>
      <c r="QS537"/>
      <c r="QT537"/>
      <c r="QU537"/>
      <c r="QV537"/>
      <c r="QW537"/>
      <c r="QX537"/>
      <c r="QY537"/>
      <c r="QZ537"/>
      <c r="RA537"/>
      <c r="RB537"/>
      <c r="RC537"/>
      <c r="RD537"/>
      <c r="RE537"/>
      <c r="RF537"/>
      <c r="RG537"/>
      <c r="RH537"/>
      <c r="RI537"/>
      <c r="RJ537"/>
      <c r="RK537"/>
      <c r="RL537"/>
      <c r="RM537"/>
      <c r="RN537"/>
      <c r="RO537"/>
      <c r="RP537"/>
      <c r="RQ537"/>
    </row>
    <row r="538" spans="1:485" s="40" customFormat="1" x14ac:dyDescent="0.2">
      <c r="A538" s="46" t="s">
        <v>826</v>
      </c>
      <c r="B538" s="47" t="s">
        <v>827</v>
      </c>
      <c r="C538" s="47" t="s">
        <v>251</v>
      </c>
      <c r="D538" s="47" t="s">
        <v>830</v>
      </c>
      <c r="E538" s="26">
        <v>2087750</v>
      </c>
      <c r="F538" s="156">
        <v>2538767</v>
      </c>
      <c r="G538" s="2">
        <f t="shared" si="17"/>
        <v>451017</v>
      </c>
      <c r="H538" s="44">
        <f t="shared" si="16"/>
        <v>0.216</v>
      </c>
      <c r="I538" s="61" t="s">
        <v>870</v>
      </c>
      <c r="J538" s="65" t="s">
        <v>870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  <c r="JD538"/>
      <c r="JE538"/>
      <c r="JF538"/>
      <c r="JG538"/>
      <c r="JH538"/>
      <c r="JI538"/>
      <c r="JJ538"/>
      <c r="JK538"/>
      <c r="JL538"/>
      <c r="JM538"/>
      <c r="JN538"/>
      <c r="JO538"/>
      <c r="JP538"/>
      <c r="JQ538"/>
      <c r="JR538"/>
      <c r="JS538"/>
      <c r="JT538"/>
      <c r="JU538"/>
      <c r="JV538"/>
      <c r="JW538"/>
      <c r="JX538"/>
      <c r="JY538"/>
      <c r="JZ538"/>
      <c r="KA538"/>
      <c r="KB538"/>
      <c r="KC538"/>
      <c r="KD538"/>
      <c r="KE538"/>
      <c r="KF538"/>
      <c r="KG538"/>
      <c r="KH538"/>
      <c r="KI538"/>
      <c r="KJ538"/>
      <c r="KK538"/>
      <c r="KL538"/>
      <c r="KM538"/>
      <c r="KN538"/>
      <c r="KO538"/>
      <c r="KP538"/>
      <c r="KQ538"/>
      <c r="KR538"/>
      <c r="KS538"/>
      <c r="KT538"/>
      <c r="KU538"/>
      <c r="KV538"/>
      <c r="KW538"/>
      <c r="KX538"/>
      <c r="KY538"/>
      <c r="KZ538"/>
      <c r="LA538"/>
      <c r="LB538"/>
      <c r="LC538"/>
      <c r="LD538"/>
      <c r="LE538"/>
      <c r="LF538"/>
      <c r="LG538"/>
      <c r="LH538"/>
      <c r="LI538"/>
      <c r="LJ538"/>
      <c r="LK538"/>
      <c r="LL538"/>
      <c r="LM538"/>
      <c r="LN538"/>
      <c r="LO538"/>
      <c r="LP538"/>
      <c r="LQ538"/>
      <c r="LR538"/>
      <c r="LS538"/>
      <c r="LT538"/>
      <c r="LU538"/>
      <c r="LV538"/>
      <c r="LW538"/>
      <c r="LX538"/>
      <c r="LY538"/>
      <c r="LZ538"/>
      <c r="MA538"/>
      <c r="MB538"/>
      <c r="MC538"/>
      <c r="MD538"/>
      <c r="ME538"/>
      <c r="MF538"/>
      <c r="MG538"/>
      <c r="MH538"/>
      <c r="MI538"/>
      <c r="MJ538"/>
      <c r="MK538"/>
      <c r="ML538"/>
      <c r="MM538"/>
      <c r="MN538"/>
      <c r="MO538"/>
      <c r="MP538"/>
      <c r="MQ538"/>
      <c r="MR538"/>
      <c r="MS538"/>
      <c r="MT538"/>
      <c r="MU538"/>
      <c r="MV538"/>
      <c r="MW538"/>
      <c r="MX538"/>
      <c r="MY538"/>
      <c r="MZ538"/>
      <c r="NA538"/>
      <c r="NB538"/>
      <c r="NC538"/>
      <c r="ND538"/>
      <c r="NE538"/>
      <c r="NF538"/>
      <c r="NG538"/>
      <c r="NH538"/>
      <c r="NI538"/>
      <c r="NJ538"/>
      <c r="NK538"/>
      <c r="NL538"/>
      <c r="NM538"/>
      <c r="NN538"/>
      <c r="NO538"/>
      <c r="NP538"/>
      <c r="NQ538"/>
      <c r="NR538"/>
      <c r="NS538"/>
      <c r="NT538"/>
      <c r="NU538"/>
      <c r="NV538"/>
      <c r="NW538"/>
      <c r="NX538"/>
      <c r="NY538"/>
      <c r="NZ538"/>
      <c r="OA538"/>
      <c r="OB538"/>
      <c r="OC538"/>
      <c r="OD538"/>
      <c r="OE538"/>
      <c r="OF538"/>
      <c r="OG538"/>
      <c r="OH538"/>
      <c r="OI538"/>
      <c r="OJ538"/>
      <c r="OK538"/>
      <c r="OL538"/>
      <c r="OM538"/>
      <c r="ON538"/>
      <c r="OO538"/>
      <c r="OP538"/>
      <c r="OQ538"/>
      <c r="OR538"/>
      <c r="OS538"/>
      <c r="OT538"/>
      <c r="OU538"/>
      <c r="OV538"/>
      <c r="OW538"/>
      <c r="OX538"/>
      <c r="OY538"/>
      <c r="OZ538"/>
      <c r="PA538"/>
      <c r="PB538"/>
      <c r="PC538"/>
      <c r="PD538"/>
      <c r="PE538"/>
      <c r="PF538"/>
      <c r="PG538"/>
      <c r="PH538"/>
      <c r="PI538"/>
      <c r="PJ538"/>
      <c r="PK538"/>
      <c r="PL538"/>
      <c r="PM538"/>
      <c r="PN538"/>
      <c r="PO538"/>
      <c r="PP538"/>
      <c r="PQ538"/>
      <c r="PR538"/>
      <c r="PS538"/>
      <c r="PT538"/>
      <c r="PU538"/>
      <c r="PV538"/>
      <c r="PW538"/>
      <c r="PX538"/>
      <c r="PY538"/>
      <c r="PZ538"/>
      <c r="QA538"/>
      <c r="QB538"/>
      <c r="QC538"/>
      <c r="QD538"/>
      <c r="QE538"/>
      <c r="QF538"/>
      <c r="QG538"/>
      <c r="QH538"/>
      <c r="QI538"/>
      <c r="QJ538"/>
      <c r="QK538"/>
      <c r="QL538"/>
      <c r="QM538"/>
      <c r="QN538"/>
      <c r="QO538"/>
      <c r="QP538"/>
      <c r="QQ538"/>
      <c r="QR538"/>
      <c r="QS538"/>
      <c r="QT538"/>
      <c r="QU538"/>
      <c r="QV538"/>
      <c r="QW538"/>
      <c r="QX538"/>
      <c r="QY538"/>
      <c r="QZ538"/>
      <c r="RA538"/>
      <c r="RB538"/>
      <c r="RC538"/>
      <c r="RD538"/>
      <c r="RE538"/>
      <c r="RF538"/>
      <c r="RG538"/>
      <c r="RH538"/>
      <c r="RI538"/>
      <c r="RJ538"/>
      <c r="RK538"/>
      <c r="RL538"/>
      <c r="RM538"/>
      <c r="RN538"/>
      <c r="RO538"/>
      <c r="RP538"/>
      <c r="RQ538"/>
    </row>
    <row r="539" spans="1:485" s="40" customFormat="1" x14ac:dyDescent="0.2">
      <c r="A539" s="46" t="s">
        <v>826</v>
      </c>
      <c r="B539" s="47" t="s">
        <v>827</v>
      </c>
      <c r="C539" s="47" t="s">
        <v>22</v>
      </c>
      <c r="D539" s="47" t="s">
        <v>831</v>
      </c>
      <c r="E539" s="26">
        <v>15800584</v>
      </c>
      <c r="F539" s="156">
        <v>18671822</v>
      </c>
      <c r="G539" s="2">
        <f t="shared" si="17"/>
        <v>2871238</v>
      </c>
      <c r="H539" s="44">
        <f t="shared" si="16"/>
        <v>0.1817</v>
      </c>
      <c r="I539" s="61" t="s">
        <v>870</v>
      </c>
      <c r="J539" s="65" t="s">
        <v>870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  <c r="JD539"/>
      <c r="JE539"/>
      <c r="JF539"/>
      <c r="JG539"/>
      <c r="JH539"/>
      <c r="JI539"/>
      <c r="JJ539"/>
      <c r="JK539"/>
      <c r="JL539"/>
      <c r="JM539"/>
      <c r="JN539"/>
      <c r="JO539"/>
      <c r="JP539"/>
      <c r="JQ539"/>
      <c r="JR539"/>
      <c r="JS539"/>
      <c r="JT539"/>
      <c r="JU539"/>
      <c r="JV539"/>
      <c r="JW539"/>
      <c r="JX539"/>
      <c r="JY539"/>
      <c r="JZ539"/>
      <c r="KA539"/>
      <c r="KB539"/>
      <c r="KC539"/>
      <c r="KD539"/>
      <c r="KE539"/>
      <c r="KF539"/>
      <c r="KG539"/>
      <c r="KH539"/>
      <c r="KI539"/>
      <c r="KJ539"/>
      <c r="KK539"/>
      <c r="KL539"/>
      <c r="KM539"/>
      <c r="KN539"/>
      <c r="KO539"/>
      <c r="KP539"/>
      <c r="KQ539"/>
      <c r="KR539"/>
      <c r="KS539"/>
      <c r="KT539"/>
      <c r="KU539"/>
      <c r="KV539"/>
      <c r="KW539"/>
      <c r="KX539"/>
      <c r="KY539"/>
      <c r="KZ539"/>
      <c r="LA539"/>
      <c r="LB539"/>
      <c r="LC539"/>
      <c r="LD539"/>
      <c r="LE539"/>
      <c r="LF539"/>
      <c r="LG539"/>
      <c r="LH539"/>
      <c r="LI539"/>
      <c r="LJ539"/>
      <c r="LK539"/>
      <c r="LL539"/>
      <c r="LM539"/>
      <c r="LN539"/>
      <c r="LO539"/>
      <c r="LP539"/>
      <c r="LQ539"/>
      <c r="LR539"/>
      <c r="LS539"/>
      <c r="LT539"/>
      <c r="LU539"/>
      <c r="LV539"/>
      <c r="LW539"/>
      <c r="LX539"/>
      <c r="LY539"/>
      <c r="LZ539"/>
      <c r="MA539"/>
      <c r="MB539"/>
      <c r="MC539"/>
      <c r="MD539"/>
      <c r="ME539"/>
      <c r="MF539"/>
      <c r="MG539"/>
      <c r="MH539"/>
      <c r="MI539"/>
      <c r="MJ539"/>
      <c r="MK539"/>
      <c r="ML539"/>
      <c r="MM539"/>
      <c r="MN539"/>
      <c r="MO539"/>
      <c r="MP539"/>
      <c r="MQ539"/>
      <c r="MR539"/>
      <c r="MS539"/>
      <c r="MT539"/>
      <c r="MU539"/>
      <c r="MV539"/>
      <c r="MW539"/>
      <c r="MX539"/>
      <c r="MY539"/>
      <c r="MZ539"/>
      <c r="NA539"/>
      <c r="NB539"/>
      <c r="NC539"/>
      <c r="ND539"/>
      <c r="NE539"/>
      <c r="NF539"/>
      <c r="NG539"/>
      <c r="NH539"/>
      <c r="NI539"/>
      <c r="NJ539"/>
      <c r="NK539"/>
      <c r="NL539"/>
      <c r="NM539"/>
      <c r="NN539"/>
      <c r="NO539"/>
      <c r="NP539"/>
      <c r="NQ539"/>
      <c r="NR539"/>
      <c r="NS539"/>
      <c r="NT539"/>
      <c r="NU539"/>
      <c r="NV539"/>
      <c r="NW539"/>
      <c r="NX539"/>
      <c r="NY539"/>
      <c r="NZ539"/>
      <c r="OA539"/>
      <c r="OB539"/>
      <c r="OC539"/>
      <c r="OD539"/>
      <c r="OE539"/>
      <c r="OF539"/>
      <c r="OG539"/>
      <c r="OH539"/>
      <c r="OI539"/>
      <c r="OJ539"/>
      <c r="OK539"/>
      <c r="OL539"/>
      <c r="OM539"/>
      <c r="ON539"/>
      <c r="OO539"/>
      <c r="OP539"/>
      <c r="OQ539"/>
      <c r="OR539"/>
      <c r="OS539"/>
      <c r="OT539"/>
      <c r="OU539"/>
      <c r="OV539"/>
      <c r="OW539"/>
      <c r="OX539"/>
      <c r="OY539"/>
      <c r="OZ539"/>
      <c r="PA539"/>
      <c r="PB539"/>
      <c r="PC539"/>
      <c r="PD539"/>
      <c r="PE539"/>
      <c r="PF539"/>
      <c r="PG539"/>
      <c r="PH539"/>
      <c r="PI539"/>
      <c r="PJ539"/>
      <c r="PK539"/>
      <c r="PL539"/>
      <c r="PM539"/>
      <c r="PN539"/>
      <c r="PO539"/>
      <c r="PP539"/>
      <c r="PQ539"/>
      <c r="PR539"/>
      <c r="PS539"/>
      <c r="PT539"/>
      <c r="PU539"/>
      <c r="PV539"/>
      <c r="PW539"/>
      <c r="PX539"/>
      <c r="PY539"/>
      <c r="PZ539"/>
      <c r="QA539"/>
      <c r="QB539"/>
      <c r="QC539"/>
      <c r="QD539"/>
      <c r="QE539"/>
      <c r="QF539"/>
      <c r="QG539"/>
      <c r="QH539"/>
      <c r="QI539"/>
      <c r="QJ539"/>
      <c r="QK539"/>
      <c r="QL539"/>
      <c r="QM539"/>
      <c r="QN539"/>
      <c r="QO539"/>
      <c r="QP539"/>
      <c r="QQ539"/>
      <c r="QR539"/>
      <c r="QS539"/>
      <c r="QT539"/>
      <c r="QU539"/>
      <c r="QV539"/>
      <c r="QW539"/>
      <c r="QX539"/>
      <c r="QY539"/>
      <c r="QZ539"/>
      <c r="RA539"/>
      <c r="RB539"/>
      <c r="RC539"/>
      <c r="RD539"/>
      <c r="RE539"/>
      <c r="RF539"/>
      <c r="RG539"/>
      <c r="RH539"/>
      <c r="RI539"/>
      <c r="RJ539"/>
      <c r="RK539"/>
      <c r="RL539"/>
      <c r="RM539"/>
      <c r="RN539"/>
      <c r="RO539"/>
      <c r="RP539"/>
      <c r="RQ539"/>
    </row>
    <row r="540" spans="1:485" s="40" customFormat="1" x14ac:dyDescent="0.2">
      <c r="A540" s="46" t="s">
        <v>832</v>
      </c>
      <c r="B540" s="47" t="s">
        <v>833</v>
      </c>
      <c r="C540" s="47" t="s">
        <v>26</v>
      </c>
      <c r="D540" s="47" t="s">
        <v>834</v>
      </c>
      <c r="E540" s="26">
        <v>453660</v>
      </c>
      <c r="F540" s="156">
        <v>542025</v>
      </c>
      <c r="G540" s="2">
        <f t="shared" si="17"/>
        <v>88365</v>
      </c>
      <c r="H540" s="44">
        <f t="shared" si="16"/>
        <v>0.1948</v>
      </c>
      <c r="I540" s="61" t="s">
        <v>870</v>
      </c>
      <c r="J540" s="65" t="s">
        <v>870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  <c r="JD540"/>
      <c r="JE540"/>
      <c r="JF540"/>
      <c r="JG540"/>
      <c r="JH540"/>
      <c r="JI540"/>
      <c r="JJ540"/>
      <c r="JK540"/>
      <c r="JL540"/>
      <c r="JM540"/>
      <c r="JN540"/>
      <c r="JO540"/>
      <c r="JP540"/>
      <c r="JQ540"/>
      <c r="JR540"/>
      <c r="JS540"/>
      <c r="JT540"/>
      <c r="JU540"/>
      <c r="JV540"/>
      <c r="JW540"/>
      <c r="JX540"/>
      <c r="JY540"/>
      <c r="JZ540"/>
      <c r="KA540"/>
      <c r="KB540"/>
      <c r="KC540"/>
      <c r="KD540"/>
      <c r="KE540"/>
      <c r="KF540"/>
      <c r="KG540"/>
      <c r="KH540"/>
      <c r="KI540"/>
      <c r="KJ540"/>
      <c r="KK540"/>
      <c r="KL540"/>
      <c r="KM540"/>
      <c r="KN540"/>
      <c r="KO540"/>
      <c r="KP540"/>
      <c r="KQ540"/>
      <c r="KR540"/>
      <c r="KS540"/>
      <c r="KT540"/>
      <c r="KU540"/>
      <c r="KV540"/>
      <c r="KW540"/>
      <c r="KX540"/>
      <c r="KY540"/>
      <c r="KZ540"/>
      <c r="LA540"/>
      <c r="LB540"/>
      <c r="LC540"/>
      <c r="LD540"/>
      <c r="LE540"/>
      <c r="LF540"/>
      <c r="LG540"/>
      <c r="LH540"/>
      <c r="LI540"/>
      <c r="LJ540"/>
      <c r="LK540"/>
      <c r="LL540"/>
      <c r="LM540"/>
      <c r="LN540"/>
      <c r="LO540"/>
      <c r="LP540"/>
      <c r="LQ540"/>
      <c r="LR540"/>
      <c r="LS540"/>
      <c r="LT540"/>
      <c r="LU540"/>
      <c r="LV540"/>
      <c r="LW540"/>
      <c r="LX540"/>
      <c r="LY540"/>
      <c r="LZ540"/>
      <c r="MA540"/>
      <c r="MB540"/>
      <c r="MC540"/>
      <c r="MD540"/>
      <c r="ME540"/>
      <c r="MF540"/>
      <c r="MG540"/>
      <c r="MH540"/>
      <c r="MI540"/>
      <c r="MJ540"/>
      <c r="MK540"/>
      <c r="ML540"/>
      <c r="MM540"/>
      <c r="MN540"/>
      <c r="MO540"/>
      <c r="MP540"/>
      <c r="MQ540"/>
      <c r="MR540"/>
      <c r="MS540"/>
      <c r="MT540"/>
      <c r="MU540"/>
      <c r="MV540"/>
      <c r="MW540"/>
      <c r="MX540"/>
      <c r="MY540"/>
      <c r="MZ540"/>
      <c r="NA540"/>
      <c r="NB540"/>
      <c r="NC540"/>
      <c r="ND540"/>
      <c r="NE540"/>
      <c r="NF540"/>
      <c r="NG540"/>
      <c r="NH540"/>
      <c r="NI540"/>
      <c r="NJ540"/>
      <c r="NK540"/>
      <c r="NL540"/>
      <c r="NM540"/>
      <c r="NN540"/>
      <c r="NO540"/>
      <c r="NP540"/>
      <c r="NQ540"/>
      <c r="NR540"/>
      <c r="NS540"/>
      <c r="NT540"/>
      <c r="NU540"/>
      <c r="NV540"/>
      <c r="NW540"/>
      <c r="NX540"/>
      <c r="NY540"/>
      <c r="NZ540"/>
      <c r="OA540"/>
      <c r="OB540"/>
      <c r="OC540"/>
      <c r="OD540"/>
      <c r="OE540"/>
      <c r="OF540"/>
      <c r="OG540"/>
      <c r="OH540"/>
      <c r="OI540"/>
      <c r="OJ540"/>
      <c r="OK540"/>
      <c r="OL540"/>
      <c r="OM540"/>
      <c r="ON540"/>
      <c r="OO540"/>
      <c r="OP540"/>
      <c r="OQ540"/>
      <c r="OR540"/>
      <c r="OS540"/>
      <c r="OT540"/>
      <c r="OU540"/>
      <c r="OV540"/>
      <c r="OW540"/>
      <c r="OX540"/>
      <c r="OY540"/>
      <c r="OZ540"/>
      <c r="PA540"/>
      <c r="PB540"/>
      <c r="PC540"/>
      <c r="PD540"/>
      <c r="PE540"/>
      <c r="PF540"/>
      <c r="PG540"/>
      <c r="PH540"/>
      <c r="PI540"/>
      <c r="PJ540"/>
      <c r="PK540"/>
      <c r="PL540"/>
      <c r="PM540"/>
      <c r="PN540"/>
      <c r="PO540"/>
      <c r="PP540"/>
      <c r="PQ540"/>
      <c r="PR540"/>
      <c r="PS540"/>
      <c r="PT540"/>
      <c r="PU540"/>
      <c r="PV540"/>
      <c r="PW540"/>
      <c r="PX540"/>
      <c r="PY540"/>
      <c r="PZ540"/>
      <c r="QA540"/>
      <c r="QB540"/>
      <c r="QC540"/>
      <c r="QD540"/>
      <c r="QE540"/>
      <c r="QF540"/>
      <c r="QG540"/>
      <c r="QH540"/>
      <c r="QI540"/>
      <c r="QJ540"/>
      <c r="QK540"/>
      <c r="QL540"/>
      <c r="QM540"/>
      <c r="QN540"/>
      <c r="QO540"/>
      <c r="QP540"/>
      <c r="QQ540"/>
      <c r="QR540"/>
      <c r="QS540"/>
      <c r="QT540"/>
      <c r="QU540"/>
      <c r="QV540"/>
      <c r="QW540"/>
      <c r="QX540"/>
      <c r="QY540"/>
      <c r="QZ540"/>
      <c r="RA540"/>
      <c r="RB540"/>
      <c r="RC540"/>
      <c r="RD540"/>
      <c r="RE540"/>
      <c r="RF540"/>
      <c r="RG540"/>
      <c r="RH540"/>
      <c r="RI540"/>
      <c r="RJ540"/>
      <c r="RK540"/>
      <c r="RL540"/>
      <c r="RM540"/>
      <c r="RN540"/>
      <c r="RO540"/>
      <c r="RP540"/>
      <c r="RQ540"/>
    </row>
    <row r="541" spans="1:485" s="40" customFormat="1" x14ac:dyDescent="0.2">
      <c r="A541" s="46" t="s">
        <v>832</v>
      </c>
      <c r="B541" s="47" t="s">
        <v>833</v>
      </c>
      <c r="C541" s="47" t="s">
        <v>185</v>
      </c>
      <c r="D541" s="47" t="s">
        <v>835</v>
      </c>
      <c r="E541" s="26">
        <v>1803029</v>
      </c>
      <c r="F541" s="156">
        <v>2177139</v>
      </c>
      <c r="G541" s="2">
        <f t="shared" si="17"/>
        <v>374110</v>
      </c>
      <c r="H541" s="44">
        <f t="shared" si="16"/>
        <v>0.20749999999999999</v>
      </c>
      <c r="I541" s="61" t="s">
        <v>870</v>
      </c>
      <c r="J541" s="65" t="s">
        <v>870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  <c r="JD541"/>
      <c r="JE541"/>
      <c r="JF541"/>
      <c r="JG541"/>
      <c r="JH541"/>
      <c r="JI541"/>
      <c r="JJ541"/>
      <c r="JK541"/>
      <c r="JL541"/>
      <c r="JM541"/>
      <c r="JN541"/>
      <c r="JO541"/>
      <c r="JP541"/>
      <c r="JQ541"/>
      <c r="JR541"/>
      <c r="JS541"/>
      <c r="JT541"/>
      <c r="JU541"/>
      <c r="JV541"/>
      <c r="JW541"/>
      <c r="JX541"/>
      <c r="JY541"/>
      <c r="JZ541"/>
      <c r="KA541"/>
      <c r="KB541"/>
      <c r="KC541"/>
      <c r="KD541"/>
      <c r="KE541"/>
      <c r="KF541"/>
      <c r="KG541"/>
      <c r="KH541"/>
      <c r="KI541"/>
      <c r="KJ541"/>
      <c r="KK541"/>
      <c r="KL541"/>
      <c r="KM541"/>
      <c r="KN541"/>
      <c r="KO541"/>
      <c r="KP541"/>
      <c r="KQ541"/>
      <c r="KR541"/>
      <c r="KS541"/>
      <c r="KT541"/>
      <c r="KU541"/>
      <c r="KV541"/>
      <c r="KW541"/>
      <c r="KX541"/>
      <c r="KY541"/>
      <c r="KZ541"/>
      <c r="LA541"/>
      <c r="LB541"/>
      <c r="LC541"/>
      <c r="LD541"/>
      <c r="LE541"/>
      <c r="LF541"/>
      <c r="LG541"/>
      <c r="LH541"/>
      <c r="LI541"/>
      <c r="LJ541"/>
      <c r="LK541"/>
      <c r="LL541"/>
      <c r="LM541"/>
      <c r="LN541"/>
      <c r="LO541"/>
      <c r="LP541"/>
      <c r="LQ541"/>
      <c r="LR541"/>
      <c r="LS541"/>
      <c r="LT541"/>
      <c r="LU541"/>
      <c r="LV541"/>
      <c r="LW541"/>
      <c r="LX541"/>
      <c r="LY541"/>
      <c r="LZ541"/>
      <c r="MA541"/>
      <c r="MB541"/>
      <c r="MC541"/>
      <c r="MD541"/>
      <c r="ME541"/>
      <c r="MF541"/>
      <c r="MG541"/>
      <c r="MH541"/>
      <c r="MI541"/>
      <c r="MJ541"/>
      <c r="MK541"/>
      <c r="ML541"/>
      <c r="MM541"/>
      <c r="MN541"/>
      <c r="MO541"/>
      <c r="MP541"/>
      <c r="MQ541"/>
      <c r="MR541"/>
      <c r="MS541"/>
      <c r="MT541"/>
      <c r="MU541"/>
      <c r="MV541"/>
      <c r="MW541"/>
      <c r="MX541"/>
      <c r="MY541"/>
      <c r="MZ541"/>
      <c r="NA541"/>
      <c r="NB541"/>
      <c r="NC541"/>
      <c r="ND541"/>
      <c r="NE541"/>
      <c r="NF541"/>
      <c r="NG541"/>
      <c r="NH541"/>
      <c r="NI541"/>
      <c r="NJ541"/>
      <c r="NK541"/>
      <c r="NL541"/>
      <c r="NM541"/>
      <c r="NN541"/>
      <c r="NO541"/>
      <c r="NP541"/>
      <c r="NQ541"/>
      <c r="NR541"/>
      <c r="NS541"/>
      <c r="NT541"/>
      <c r="NU541"/>
      <c r="NV541"/>
      <c r="NW541"/>
      <c r="NX541"/>
      <c r="NY541"/>
      <c r="NZ541"/>
      <c r="OA541"/>
      <c r="OB541"/>
      <c r="OC541"/>
      <c r="OD541"/>
      <c r="OE541"/>
      <c r="OF541"/>
      <c r="OG541"/>
      <c r="OH541"/>
      <c r="OI541"/>
      <c r="OJ541"/>
      <c r="OK541"/>
      <c r="OL541"/>
      <c r="OM541"/>
      <c r="ON541"/>
      <c r="OO541"/>
      <c r="OP541"/>
      <c r="OQ541"/>
      <c r="OR541"/>
      <c r="OS541"/>
      <c r="OT541"/>
      <c r="OU541"/>
      <c r="OV541"/>
      <c r="OW541"/>
      <c r="OX541"/>
      <c r="OY541"/>
      <c r="OZ541"/>
      <c r="PA541"/>
      <c r="PB541"/>
      <c r="PC541"/>
      <c r="PD541"/>
      <c r="PE541"/>
      <c r="PF541"/>
      <c r="PG541"/>
      <c r="PH541"/>
      <c r="PI541"/>
      <c r="PJ541"/>
      <c r="PK541"/>
      <c r="PL541"/>
      <c r="PM541"/>
      <c r="PN541"/>
      <c r="PO541"/>
      <c r="PP541"/>
      <c r="PQ541"/>
      <c r="PR541"/>
      <c r="PS541"/>
      <c r="PT541"/>
      <c r="PU541"/>
      <c r="PV541"/>
      <c r="PW541"/>
      <c r="PX541"/>
      <c r="PY541"/>
      <c r="PZ541"/>
      <c r="QA541"/>
      <c r="QB541"/>
      <c r="QC541"/>
      <c r="QD541"/>
      <c r="QE541"/>
      <c r="QF541"/>
      <c r="QG541"/>
      <c r="QH541"/>
      <c r="QI541"/>
      <c r="QJ541"/>
      <c r="QK541"/>
      <c r="QL541"/>
      <c r="QM541"/>
      <c r="QN541"/>
      <c r="QO541"/>
      <c r="QP541"/>
      <c r="QQ541"/>
      <c r="QR541"/>
      <c r="QS541"/>
      <c r="QT541"/>
      <c r="QU541"/>
      <c r="QV541"/>
      <c r="QW541"/>
      <c r="QX541"/>
      <c r="QY541"/>
      <c r="QZ541"/>
      <c r="RA541"/>
      <c r="RB541"/>
      <c r="RC541"/>
      <c r="RD541"/>
      <c r="RE541"/>
      <c r="RF541"/>
      <c r="RG541"/>
      <c r="RH541"/>
      <c r="RI541"/>
      <c r="RJ541"/>
      <c r="RK541"/>
      <c r="RL541"/>
      <c r="RM541"/>
      <c r="RN541"/>
      <c r="RO541"/>
      <c r="RP541"/>
      <c r="RQ541"/>
    </row>
    <row r="542" spans="1:485" s="40" customFormat="1" x14ac:dyDescent="0.2">
      <c r="A542" s="46" t="s">
        <v>832</v>
      </c>
      <c r="B542" s="47" t="s">
        <v>833</v>
      </c>
      <c r="C542" s="47" t="s">
        <v>18</v>
      </c>
      <c r="D542" s="47" t="s">
        <v>836</v>
      </c>
      <c r="E542" s="26">
        <v>884331</v>
      </c>
      <c r="F542" s="156">
        <v>1013738</v>
      </c>
      <c r="G542" s="2">
        <f t="shared" si="17"/>
        <v>129407</v>
      </c>
      <c r="H542" s="44">
        <f t="shared" si="16"/>
        <v>0.14630000000000001</v>
      </c>
      <c r="I542" s="61" t="s">
        <v>870</v>
      </c>
      <c r="J542" s="65" t="s">
        <v>870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  <c r="JD542"/>
      <c r="JE542"/>
      <c r="JF542"/>
      <c r="JG542"/>
      <c r="JH542"/>
      <c r="JI542"/>
      <c r="JJ542"/>
      <c r="JK542"/>
      <c r="JL542"/>
      <c r="JM542"/>
      <c r="JN542"/>
      <c r="JO542"/>
      <c r="JP542"/>
      <c r="JQ542"/>
      <c r="JR542"/>
      <c r="JS542"/>
      <c r="JT542"/>
      <c r="JU542"/>
      <c r="JV542"/>
      <c r="JW542"/>
      <c r="JX542"/>
      <c r="JY542"/>
      <c r="JZ542"/>
      <c r="KA542"/>
      <c r="KB542"/>
      <c r="KC542"/>
      <c r="KD542"/>
      <c r="KE542"/>
      <c r="KF542"/>
      <c r="KG542"/>
      <c r="KH542"/>
      <c r="KI542"/>
      <c r="KJ542"/>
      <c r="KK542"/>
      <c r="KL542"/>
      <c r="KM542"/>
      <c r="KN542"/>
      <c r="KO542"/>
      <c r="KP542"/>
      <c r="KQ542"/>
      <c r="KR542"/>
      <c r="KS542"/>
      <c r="KT542"/>
      <c r="KU542"/>
      <c r="KV542"/>
      <c r="KW542"/>
      <c r="KX542"/>
      <c r="KY542"/>
      <c r="KZ542"/>
      <c r="LA542"/>
      <c r="LB542"/>
      <c r="LC542"/>
      <c r="LD542"/>
      <c r="LE542"/>
      <c r="LF542"/>
      <c r="LG542"/>
      <c r="LH542"/>
      <c r="LI542"/>
      <c r="LJ542"/>
      <c r="LK542"/>
      <c r="LL542"/>
      <c r="LM542"/>
      <c r="LN542"/>
      <c r="LO542"/>
      <c r="LP542"/>
      <c r="LQ542"/>
      <c r="LR542"/>
      <c r="LS542"/>
      <c r="LT542"/>
      <c r="LU542"/>
      <c r="LV542"/>
      <c r="LW542"/>
      <c r="LX542"/>
      <c r="LY542"/>
      <c r="LZ542"/>
      <c r="MA542"/>
      <c r="MB542"/>
      <c r="MC542"/>
      <c r="MD542"/>
      <c r="ME542"/>
      <c r="MF542"/>
      <c r="MG542"/>
      <c r="MH542"/>
      <c r="MI542"/>
      <c r="MJ542"/>
      <c r="MK542"/>
      <c r="ML542"/>
      <c r="MM542"/>
      <c r="MN542"/>
      <c r="MO542"/>
      <c r="MP542"/>
      <c r="MQ542"/>
      <c r="MR542"/>
      <c r="MS542"/>
      <c r="MT542"/>
      <c r="MU542"/>
      <c r="MV542"/>
      <c r="MW542"/>
      <c r="MX542"/>
      <c r="MY542"/>
      <c r="MZ542"/>
      <c r="NA542"/>
      <c r="NB542"/>
      <c r="NC542"/>
      <c r="ND542"/>
      <c r="NE542"/>
      <c r="NF542"/>
      <c r="NG542"/>
      <c r="NH542"/>
      <c r="NI542"/>
      <c r="NJ542"/>
      <c r="NK542"/>
      <c r="NL542"/>
      <c r="NM542"/>
      <c r="NN542"/>
      <c r="NO542"/>
      <c r="NP542"/>
      <c r="NQ542"/>
      <c r="NR542"/>
      <c r="NS542"/>
      <c r="NT542"/>
      <c r="NU542"/>
      <c r="NV542"/>
      <c r="NW542"/>
      <c r="NX542"/>
      <c r="NY542"/>
      <c r="NZ542"/>
      <c r="OA542"/>
      <c r="OB542"/>
      <c r="OC542"/>
      <c r="OD542"/>
      <c r="OE542"/>
      <c r="OF542"/>
      <c r="OG542"/>
      <c r="OH542"/>
      <c r="OI542"/>
      <c r="OJ542"/>
      <c r="OK542"/>
      <c r="OL542"/>
      <c r="OM542"/>
      <c r="ON542"/>
      <c r="OO542"/>
      <c r="OP542"/>
      <c r="OQ542"/>
      <c r="OR542"/>
      <c r="OS542"/>
      <c r="OT542"/>
      <c r="OU542"/>
      <c r="OV542"/>
      <c r="OW542"/>
      <c r="OX542"/>
      <c r="OY542"/>
      <c r="OZ542"/>
      <c r="PA542"/>
      <c r="PB542"/>
      <c r="PC542"/>
      <c r="PD542"/>
      <c r="PE542"/>
      <c r="PF542"/>
      <c r="PG542"/>
      <c r="PH542"/>
      <c r="PI542"/>
      <c r="PJ542"/>
      <c r="PK542"/>
      <c r="PL542"/>
      <c r="PM542"/>
      <c r="PN542"/>
      <c r="PO542"/>
      <c r="PP542"/>
      <c r="PQ542"/>
      <c r="PR542"/>
      <c r="PS542"/>
      <c r="PT542"/>
      <c r="PU542"/>
      <c r="PV542"/>
      <c r="PW542"/>
      <c r="PX542"/>
      <c r="PY542"/>
      <c r="PZ542"/>
      <c r="QA542"/>
      <c r="QB542"/>
      <c r="QC542"/>
      <c r="QD542"/>
      <c r="QE542"/>
      <c r="QF542"/>
      <c r="QG542"/>
      <c r="QH542"/>
      <c r="QI542"/>
      <c r="QJ542"/>
      <c r="QK542"/>
      <c r="QL542"/>
      <c r="QM542"/>
      <c r="QN542"/>
      <c r="QO542"/>
      <c r="QP542"/>
      <c r="QQ542"/>
      <c r="QR542"/>
      <c r="QS542"/>
      <c r="QT542"/>
      <c r="QU542"/>
      <c r="QV542"/>
      <c r="QW542"/>
      <c r="QX542"/>
      <c r="QY542"/>
      <c r="QZ542"/>
      <c r="RA542"/>
      <c r="RB542"/>
      <c r="RC542"/>
      <c r="RD542"/>
      <c r="RE542"/>
      <c r="RF542"/>
      <c r="RG542"/>
      <c r="RH542"/>
      <c r="RI542"/>
      <c r="RJ542"/>
      <c r="RK542"/>
      <c r="RL542"/>
      <c r="RM542"/>
      <c r="RN542"/>
      <c r="RO542"/>
      <c r="RP542"/>
      <c r="RQ542"/>
    </row>
    <row r="543" spans="1:485" s="40" customFormat="1" x14ac:dyDescent="0.2">
      <c r="A543" s="46" t="s">
        <v>832</v>
      </c>
      <c r="B543" s="47" t="s">
        <v>833</v>
      </c>
      <c r="C543" s="47" t="s">
        <v>837</v>
      </c>
      <c r="D543" s="47" t="s">
        <v>838</v>
      </c>
      <c r="E543" s="26">
        <v>1929296</v>
      </c>
      <c r="F543" s="156">
        <v>2254120</v>
      </c>
      <c r="G543" s="2">
        <f t="shared" si="17"/>
        <v>324824</v>
      </c>
      <c r="H543" s="44">
        <f t="shared" si="16"/>
        <v>0.16839999999999999</v>
      </c>
      <c r="I543" s="61" t="s">
        <v>870</v>
      </c>
      <c r="J543" s="65" t="s">
        <v>870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  <c r="JD543"/>
      <c r="JE543"/>
      <c r="JF543"/>
      <c r="JG543"/>
      <c r="JH543"/>
      <c r="JI543"/>
      <c r="JJ543"/>
      <c r="JK543"/>
      <c r="JL543"/>
      <c r="JM543"/>
      <c r="JN543"/>
      <c r="JO543"/>
      <c r="JP543"/>
      <c r="JQ543"/>
      <c r="JR543"/>
      <c r="JS543"/>
      <c r="JT543"/>
      <c r="JU543"/>
      <c r="JV543"/>
      <c r="JW543"/>
      <c r="JX543"/>
      <c r="JY543"/>
      <c r="JZ543"/>
      <c r="KA543"/>
      <c r="KB543"/>
      <c r="KC543"/>
      <c r="KD543"/>
      <c r="KE543"/>
      <c r="KF543"/>
      <c r="KG543"/>
      <c r="KH543"/>
      <c r="KI543"/>
      <c r="KJ543"/>
      <c r="KK543"/>
      <c r="KL543"/>
      <c r="KM543"/>
      <c r="KN543"/>
      <c r="KO543"/>
      <c r="KP543"/>
      <c r="KQ543"/>
      <c r="KR543"/>
      <c r="KS543"/>
      <c r="KT543"/>
      <c r="KU543"/>
      <c r="KV543"/>
      <c r="KW543"/>
      <c r="KX543"/>
      <c r="KY543"/>
      <c r="KZ543"/>
      <c r="LA543"/>
      <c r="LB543"/>
      <c r="LC543"/>
      <c r="LD543"/>
      <c r="LE543"/>
      <c r="LF543"/>
      <c r="LG543"/>
      <c r="LH543"/>
      <c r="LI543"/>
      <c r="LJ543"/>
      <c r="LK543"/>
      <c r="LL543"/>
      <c r="LM543"/>
      <c r="LN543"/>
      <c r="LO543"/>
      <c r="LP543"/>
      <c r="LQ543"/>
      <c r="LR543"/>
      <c r="LS543"/>
      <c r="LT543"/>
      <c r="LU543"/>
      <c r="LV543"/>
      <c r="LW543"/>
      <c r="LX543"/>
      <c r="LY543"/>
      <c r="LZ543"/>
      <c r="MA543"/>
      <c r="MB543"/>
      <c r="MC543"/>
      <c r="MD543"/>
      <c r="ME543"/>
      <c r="MF543"/>
      <c r="MG543"/>
      <c r="MH543"/>
      <c r="MI543"/>
      <c r="MJ543"/>
      <c r="MK543"/>
      <c r="ML543"/>
      <c r="MM543"/>
      <c r="MN543"/>
      <c r="MO543"/>
      <c r="MP543"/>
      <c r="MQ543"/>
      <c r="MR543"/>
      <c r="MS543"/>
      <c r="MT543"/>
      <c r="MU543"/>
      <c r="MV543"/>
      <c r="MW543"/>
      <c r="MX543"/>
      <c r="MY543"/>
      <c r="MZ543"/>
      <c r="NA543"/>
      <c r="NB543"/>
      <c r="NC543"/>
      <c r="ND543"/>
      <c r="NE543"/>
      <c r="NF543"/>
      <c r="NG543"/>
      <c r="NH543"/>
      <c r="NI543"/>
      <c r="NJ543"/>
      <c r="NK543"/>
      <c r="NL543"/>
      <c r="NM543"/>
      <c r="NN543"/>
      <c r="NO543"/>
      <c r="NP543"/>
      <c r="NQ543"/>
      <c r="NR543"/>
      <c r="NS543"/>
      <c r="NT543"/>
      <c r="NU543"/>
      <c r="NV543"/>
      <c r="NW543"/>
      <c r="NX543"/>
      <c r="NY543"/>
      <c r="NZ543"/>
      <c r="OA543"/>
      <c r="OB543"/>
      <c r="OC543"/>
      <c r="OD543"/>
      <c r="OE543"/>
      <c r="OF543"/>
      <c r="OG543"/>
      <c r="OH543"/>
      <c r="OI543"/>
      <c r="OJ543"/>
      <c r="OK543"/>
      <c r="OL543"/>
      <c r="OM543"/>
      <c r="ON543"/>
      <c r="OO543"/>
      <c r="OP543"/>
      <c r="OQ543"/>
      <c r="OR543"/>
      <c r="OS543"/>
      <c r="OT543"/>
      <c r="OU543"/>
      <c r="OV543"/>
      <c r="OW543"/>
      <c r="OX543"/>
      <c r="OY543"/>
      <c r="OZ543"/>
      <c r="PA543"/>
      <c r="PB543"/>
      <c r="PC543"/>
      <c r="PD543"/>
      <c r="PE543"/>
      <c r="PF543"/>
      <c r="PG543"/>
      <c r="PH543"/>
      <c r="PI543"/>
      <c r="PJ543"/>
      <c r="PK543"/>
      <c r="PL543"/>
      <c r="PM543"/>
      <c r="PN543"/>
      <c r="PO543"/>
      <c r="PP543"/>
      <c r="PQ543"/>
      <c r="PR543"/>
      <c r="PS543"/>
      <c r="PT543"/>
      <c r="PU543"/>
      <c r="PV543"/>
      <c r="PW543"/>
      <c r="PX543"/>
      <c r="PY543"/>
      <c r="PZ543"/>
      <c r="QA543"/>
      <c r="QB543"/>
      <c r="QC543"/>
      <c r="QD543"/>
      <c r="QE543"/>
      <c r="QF543"/>
      <c r="QG543"/>
      <c r="QH543"/>
      <c r="QI543"/>
      <c r="QJ543"/>
      <c r="QK543"/>
      <c r="QL543"/>
      <c r="QM543"/>
      <c r="QN543"/>
      <c r="QO543"/>
      <c r="QP543"/>
      <c r="QQ543"/>
      <c r="QR543"/>
      <c r="QS543"/>
      <c r="QT543"/>
      <c r="QU543"/>
      <c r="QV543"/>
      <c r="QW543"/>
      <c r="QX543"/>
      <c r="QY543"/>
      <c r="QZ543"/>
      <c r="RA543"/>
      <c r="RB543"/>
      <c r="RC543"/>
      <c r="RD543"/>
      <c r="RE543"/>
      <c r="RF543"/>
      <c r="RG543"/>
      <c r="RH543"/>
      <c r="RI543"/>
      <c r="RJ543"/>
      <c r="RK543"/>
      <c r="RL543"/>
      <c r="RM543"/>
      <c r="RN543"/>
      <c r="RO543"/>
      <c r="RP543"/>
      <c r="RQ543"/>
    </row>
    <row r="544" spans="1:485" s="40" customFormat="1" x14ac:dyDescent="0.2">
      <c r="A544" s="46" t="s">
        <v>839</v>
      </c>
      <c r="B544" s="47" t="s">
        <v>840</v>
      </c>
      <c r="C544" s="47" t="s">
        <v>26</v>
      </c>
      <c r="D544" s="47" t="s">
        <v>841</v>
      </c>
      <c r="E544" s="26">
        <v>68321</v>
      </c>
      <c r="F544" s="156">
        <v>480448</v>
      </c>
      <c r="G544" s="2">
        <f t="shared" si="17"/>
        <v>412127</v>
      </c>
      <c r="H544" s="44">
        <f t="shared" si="16"/>
        <v>6.0321999999999996</v>
      </c>
      <c r="I544" s="61">
        <v>1</v>
      </c>
      <c r="J544" s="65" t="s">
        <v>870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  <c r="JD544"/>
      <c r="JE544"/>
      <c r="JF544"/>
      <c r="JG544"/>
      <c r="JH544"/>
      <c r="JI544"/>
      <c r="JJ544"/>
      <c r="JK544"/>
      <c r="JL544"/>
      <c r="JM544"/>
      <c r="JN544"/>
      <c r="JO544"/>
      <c r="JP544"/>
      <c r="JQ544"/>
      <c r="JR544"/>
      <c r="JS544"/>
      <c r="JT544"/>
      <c r="JU544"/>
      <c r="JV544"/>
      <c r="JW544"/>
      <c r="JX544"/>
      <c r="JY544"/>
      <c r="JZ544"/>
      <c r="KA544"/>
      <c r="KB544"/>
      <c r="KC544"/>
      <c r="KD544"/>
      <c r="KE544"/>
      <c r="KF544"/>
      <c r="KG544"/>
      <c r="KH544"/>
      <c r="KI544"/>
      <c r="KJ544"/>
      <c r="KK544"/>
      <c r="KL544"/>
      <c r="KM544"/>
      <c r="KN544"/>
      <c r="KO544"/>
      <c r="KP544"/>
      <c r="KQ544"/>
      <c r="KR544"/>
      <c r="KS544"/>
      <c r="KT544"/>
      <c r="KU544"/>
      <c r="KV544"/>
      <c r="KW544"/>
      <c r="KX544"/>
      <c r="KY544"/>
      <c r="KZ544"/>
      <c r="LA544"/>
      <c r="LB544"/>
      <c r="LC544"/>
      <c r="LD544"/>
      <c r="LE544"/>
      <c r="LF544"/>
      <c r="LG544"/>
      <c r="LH544"/>
      <c r="LI544"/>
      <c r="LJ544"/>
      <c r="LK544"/>
      <c r="LL544"/>
      <c r="LM544"/>
      <c r="LN544"/>
      <c r="LO544"/>
      <c r="LP544"/>
      <c r="LQ544"/>
      <c r="LR544"/>
      <c r="LS544"/>
      <c r="LT544"/>
      <c r="LU544"/>
      <c r="LV544"/>
      <c r="LW544"/>
      <c r="LX544"/>
      <c r="LY544"/>
      <c r="LZ544"/>
      <c r="MA544"/>
      <c r="MB544"/>
      <c r="MC544"/>
      <c r="MD544"/>
      <c r="ME544"/>
      <c r="MF544"/>
      <c r="MG544"/>
      <c r="MH544"/>
      <c r="MI544"/>
      <c r="MJ544"/>
      <c r="MK544"/>
      <c r="ML544"/>
      <c r="MM544"/>
      <c r="MN544"/>
      <c r="MO544"/>
      <c r="MP544"/>
      <c r="MQ544"/>
      <c r="MR544"/>
      <c r="MS544"/>
      <c r="MT544"/>
      <c r="MU544"/>
      <c r="MV544"/>
      <c r="MW544"/>
      <c r="MX544"/>
      <c r="MY544"/>
      <c r="MZ544"/>
      <c r="NA544"/>
      <c r="NB544"/>
      <c r="NC544"/>
      <c r="ND544"/>
      <c r="NE544"/>
      <c r="NF544"/>
      <c r="NG544"/>
      <c r="NH544"/>
      <c r="NI544"/>
      <c r="NJ544"/>
      <c r="NK544"/>
      <c r="NL544"/>
      <c r="NM544"/>
      <c r="NN544"/>
      <c r="NO544"/>
      <c r="NP544"/>
      <c r="NQ544"/>
      <c r="NR544"/>
      <c r="NS544"/>
      <c r="NT544"/>
      <c r="NU544"/>
      <c r="NV544"/>
      <c r="NW544"/>
      <c r="NX544"/>
      <c r="NY544"/>
      <c r="NZ544"/>
      <c r="OA544"/>
      <c r="OB544"/>
      <c r="OC544"/>
      <c r="OD544"/>
      <c r="OE544"/>
      <c r="OF544"/>
      <c r="OG544"/>
      <c r="OH544"/>
      <c r="OI544"/>
      <c r="OJ544"/>
      <c r="OK544"/>
      <c r="OL544"/>
      <c r="OM544"/>
      <c r="ON544"/>
      <c r="OO544"/>
      <c r="OP544"/>
      <c r="OQ544"/>
      <c r="OR544"/>
      <c r="OS544"/>
      <c r="OT544"/>
      <c r="OU544"/>
      <c r="OV544"/>
      <c r="OW544"/>
      <c r="OX544"/>
      <c r="OY544"/>
      <c r="OZ544"/>
      <c r="PA544"/>
      <c r="PB544"/>
      <c r="PC544"/>
      <c r="PD544"/>
      <c r="PE544"/>
      <c r="PF544"/>
      <c r="PG544"/>
      <c r="PH544"/>
      <c r="PI544"/>
      <c r="PJ544"/>
      <c r="PK544"/>
      <c r="PL544"/>
      <c r="PM544"/>
      <c r="PN544"/>
      <c r="PO544"/>
      <c r="PP544"/>
      <c r="PQ544"/>
      <c r="PR544"/>
      <c r="PS544"/>
      <c r="PT544"/>
      <c r="PU544"/>
      <c r="PV544"/>
      <c r="PW544"/>
      <c r="PX544"/>
      <c r="PY544"/>
      <c r="PZ544"/>
      <c r="QA544"/>
      <c r="QB544"/>
      <c r="QC544"/>
      <c r="QD544"/>
      <c r="QE544"/>
      <c r="QF544"/>
      <c r="QG544"/>
      <c r="QH544"/>
      <c r="QI544"/>
      <c r="QJ544"/>
      <c r="QK544"/>
      <c r="QL544"/>
      <c r="QM544"/>
      <c r="QN544"/>
      <c r="QO544"/>
      <c r="QP544"/>
      <c r="QQ544"/>
      <c r="QR544"/>
      <c r="QS544"/>
      <c r="QT544"/>
      <c r="QU544"/>
      <c r="QV544"/>
      <c r="QW544"/>
      <c r="QX544"/>
      <c r="QY544"/>
      <c r="QZ544"/>
      <c r="RA544"/>
      <c r="RB544"/>
      <c r="RC544"/>
      <c r="RD544"/>
      <c r="RE544"/>
      <c r="RF544"/>
      <c r="RG544"/>
      <c r="RH544"/>
      <c r="RI544"/>
      <c r="RJ544"/>
      <c r="RK544"/>
      <c r="RL544"/>
      <c r="RM544"/>
      <c r="RN544"/>
      <c r="RO544"/>
      <c r="RP544"/>
      <c r="RQ544"/>
    </row>
    <row r="545" spans="1:485" s="40" customFormat="1" x14ac:dyDescent="0.2">
      <c r="A545" s="46" t="s">
        <v>839</v>
      </c>
      <c r="B545" s="47" t="s">
        <v>840</v>
      </c>
      <c r="C545" s="47" t="s">
        <v>79</v>
      </c>
      <c r="D545" s="47" t="s">
        <v>842</v>
      </c>
      <c r="E545" s="26">
        <v>20660</v>
      </c>
      <c r="F545" s="156">
        <v>24374</v>
      </c>
      <c r="G545" s="2">
        <f t="shared" si="17"/>
        <v>3714</v>
      </c>
      <c r="H545" s="44">
        <f t="shared" si="16"/>
        <v>0.17979999999999999</v>
      </c>
      <c r="I545" s="61">
        <v>1</v>
      </c>
      <c r="J545" s="65">
        <v>1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  <c r="JD545"/>
      <c r="JE545"/>
      <c r="JF545"/>
      <c r="JG545"/>
      <c r="JH545"/>
      <c r="JI545"/>
      <c r="JJ545"/>
      <c r="JK545"/>
      <c r="JL545"/>
      <c r="JM545"/>
      <c r="JN545"/>
      <c r="JO545"/>
      <c r="JP545"/>
      <c r="JQ545"/>
      <c r="JR545"/>
      <c r="JS545"/>
      <c r="JT545"/>
      <c r="JU545"/>
      <c r="JV545"/>
      <c r="JW545"/>
      <c r="JX545"/>
      <c r="JY545"/>
      <c r="JZ545"/>
      <c r="KA545"/>
      <c r="KB545"/>
      <c r="KC545"/>
      <c r="KD545"/>
      <c r="KE545"/>
      <c r="KF545"/>
      <c r="KG545"/>
      <c r="KH545"/>
      <c r="KI545"/>
      <c r="KJ545"/>
      <c r="KK545"/>
      <c r="KL545"/>
      <c r="KM545"/>
      <c r="KN545"/>
      <c r="KO545"/>
      <c r="KP545"/>
      <c r="KQ545"/>
      <c r="KR545"/>
      <c r="KS545"/>
      <c r="KT545"/>
      <c r="KU545"/>
      <c r="KV545"/>
      <c r="KW545"/>
      <c r="KX545"/>
      <c r="KY545"/>
      <c r="KZ545"/>
      <c r="LA545"/>
      <c r="LB545"/>
      <c r="LC545"/>
      <c r="LD545"/>
      <c r="LE545"/>
      <c r="LF545"/>
      <c r="LG545"/>
      <c r="LH545"/>
      <c r="LI545"/>
      <c r="LJ545"/>
      <c r="LK545"/>
      <c r="LL545"/>
      <c r="LM545"/>
      <c r="LN545"/>
      <c r="LO545"/>
      <c r="LP545"/>
      <c r="LQ545"/>
      <c r="LR545"/>
      <c r="LS545"/>
      <c r="LT545"/>
      <c r="LU545"/>
      <c r="LV545"/>
      <c r="LW545"/>
      <c r="LX545"/>
      <c r="LY545"/>
      <c r="LZ545"/>
      <c r="MA545"/>
      <c r="MB545"/>
      <c r="MC545"/>
      <c r="MD545"/>
      <c r="ME545"/>
      <c r="MF545"/>
      <c r="MG545"/>
      <c r="MH545"/>
      <c r="MI545"/>
      <c r="MJ545"/>
      <c r="MK545"/>
      <c r="ML545"/>
      <c r="MM545"/>
      <c r="MN545"/>
      <c r="MO545"/>
      <c r="MP545"/>
      <c r="MQ545"/>
      <c r="MR545"/>
      <c r="MS545"/>
      <c r="MT545"/>
      <c r="MU545"/>
      <c r="MV545"/>
      <c r="MW545"/>
      <c r="MX545"/>
      <c r="MY545"/>
      <c r="MZ545"/>
      <c r="NA545"/>
      <c r="NB545"/>
      <c r="NC545"/>
      <c r="ND545"/>
      <c r="NE545"/>
      <c r="NF545"/>
      <c r="NG545"/>
      <c r="NH545"/>
      <c r="NI545"/>
      <c r="NJ545"/>
      <c r="NK545"/>
      <c r="NL545"/>
      <c r="NM545"/>
      <c r="NN545"/>
      <c r="NO545"/>
      <c r="NP545"/>
      <c r="NQ545"/>
      <c r="NR545"/>
      <c r="NS545"/>
      <c r="NT545"/>
      <c r="NU545"/>
      <c r="NV545"/>
      <c r="NW545"/>
      <c r="NX545"/>
      <c r="NY545"/>
      <c r="NZ545"/>
      <c r="OA545"/>
      <c r="OB545"/>
      <c r="OC545"/>
      <c r="OD545"/>
      <c r="OE545"/>
      <c r="OF545"/>
      <c r="OG545"/>
      <c r="OH545"/>
      <c r="OI545"/>
      <c r="OJ545"/>
      <c r="OK545"/>
      <c r="OL545"/>
      <c r="OM545"/>
      <c r="ON545"/>
      <c r="OO545"/>
      <c r="OP545"/>
      <c r="OQ545"/>
      <c r="OR545"/>
      <c r="OS545"/>
      <c r="OT545"/>
      <c r="OU545"/>
      <c r="OV545"/>
      <c r="OW545"/>
      <c r="OX545"/>
      <c r="OY545"/>
      <c r="OZ545"/>
      <c r="PA545"/>
      <c r="PB545"/>
      <c r="PC545"/>
      <c r="PD545"/>
      <c r="PE545"/>
      <c r="PF545"/>
      <c r="PG545"/>
      <c r="PH545"/>
      <c r="PI545"/>
      <c r="PJ545"/>
      <c r="PK545"/>
      <c r="PL545"/>
      <c r="PM545"/>
      <c r="PN545"/>
      <c r="PO545"/>
      <c r="PP545"/>
      <c r="PQ545"/>
      <c r="PR545"/>
      <c r="PS545"/>
      <c r="PT545"/>
      <c r="PU545"/>
      <c r="PV545"/>
      <c r="PW545"/>
      <c r="PX545"/>
      <c r="PY545"/>
      <c r="PZ545"/>
      <c r="QA545"/>
      <c r="QB545"/>
      <c r="QC545"/>
      <c r="QD545"/>
      <c r="QE545"/>
      <c r="QF545"/>
      <c r="QG545"/>
      <c r="QH545"/>
      <c r="QI545"/>
      <c r="QJ545"/>
      <c r="QK545"/>
      <c r="QL545"/>
      <c r="QM545"/>
      <c r="QN545"/>
      <c r="QO545"/>
      <c r="QP545"/>
      <c r="QQ545"/>
      <c r="QR545"/>
      <c r="QS545"/>
      <c r="QT545"/>
      <c r="QU545"/>
      <c r="QV545"/>
      <c r="QW545"/>
      <c r="QX545"/>
      <c r="QY545"/>
      <c r="QZ545"/>
      <c r="RA545"/>
      <c r="RB545"/>
      <c r="RC545"/>
      <c r="RD545"/>
      <c r="RE545"/>
      <c r="RF545"/>
      <c r="RG545"/>
      <c r="RH545"/>
      <c r="RI545"/>
      <c r="RJ545"/>
      <c r="RK545"/>
      <c r="RL545"/>
      <c r="RM545"/>
      <c r="RN545"/>
      <c r="RO545"/>
      <c r="RP545"/>
      <c r="RQ545"/>
    </row>
    <row r="546" spans="1:485" s="40" customFormat="1" x14ac:dyDescent="0.2">
      <c r="A546" s="46" t="s">
        <v>839</v>
      </c>
      <c r="B546" s="47" t="s">
        <v>840</v>
      </c>
      <c r="C546" s="47" t="s">
        <v>59</v>
      </c>
      <c r="D546" s="47" t="s">
        <v>843</v>
      </c>
      <c r="E546" s="26">
        <v>6732</v>
      </c>
      <c r="F546" s="156">
        <v>6964</v>
      </c>
      <c r="G546" s="2">
        <f t="shared" si="17"/>
        <v>232</v>
      </c>
      <c r="H546" s="44">
        <f t="shared" si="16"/>
        <v>3.4500000000000003E-2</v>
      </c>
      <c r="I546" s="61">
        <v>1</v>
      </c>
      <c r="J546" s="65">
        <v>1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  <c r="JD546"/>
      <c r="JE546"/>
      <c r="JF546"/>
      <c r="JG546"/>
      <c r="JH546"/>
      <c r="JI546"/>
      <c r="JJ546"/>
      <c r="JK546"/>
      <c r="JL546"/>
      <c r="JM546"/>
      <c r="JN546"/>
      <c r="JO546"/>
      <c r="JP546"/>
      <c r="JQ546"/>
      <c r="JR546"/>
      <c r="JS546"/>
      <c r="JT546"/>
      <c r="JU546"/>
      <c r="JV546"/>
      <c r="JW546"/>
      <c r="JX546"/>
      <c r="JY546"/>
      <c r="JZ546"/>
      <c r="KA546"/>
      <c r="KB546"/>
      <c r="KC546"/>
      <c r="KD546"/>
      <c r="KE546"/>
      <c r="KF546"/>
      <c r="KG546"/>
      <c r="KH546"/>
      <c r="KI546"/>
      <c r="KJ546"/>
      <c r="KK546"/>
      <c r="KL546"/>
      <c r="KM546"/>
      <c r="KN546"/>
      <c r="KO546"/>
      <c r="KP546"/>
      <c r="KQ546"/>
      <c r="KR546"/>
      <c r="KS546"/>
      <c r="KT546"/>
      <c r="KU546"/>
      <c r="KV546"/>
      <c r="KW546"/>
      <c r="KX546"/>
      <c r="KY546"/>
      <c r="KZ546"/>
      <c r="LA546"/>
      <c r="LB546"/>
      <c r="LC546"/>
      <c r="LD546"/>
      <c r="LE546"/>
      <c r="LF546"/>
      <c r="LG546"/>
      <c r="LH546"/>
      <c r="LI546"/>
      <c r="LJ546"/>
      <c r="LK546"/>
      <c r="LL546"/>
      <c r="LM546"/>
      <c r="LN546"/>
      <c r="LO546"/>
      <c r="LP546"/>
      <c r="LQ546"/>
      <c r="LR546"/>
      <c r="LS546"/>
      <c r="LT546"/>
      <c r="LU546"/>
      <c r="LV546"/>
      <c r="LW546"/>
      <c r="LX546"/>
      <c r="LY546"/>
      <c r="LZ546"/>
      <c r="MA546"/>
      <c r="MB546"/>
      <c r="MC546"/>
      <c r="MD546"/>
      <c r="ME546"/>
      <c r="MF546"/>
      <c r="MG546"/>
      <c r="MH546"/>
      <c r="MI546"/>
      <c r="MJ546"/>
      <c r="MK546"/>
      <c r="ML546"/>
      <c r="MM546"/>
      <c r="MN546"/>
      <c r="MO546"/>
      <c r="MP546"/>
      <c r="MQ546"/>
      <c r="MR546"/>
      <c r="MS546"/>
      <c r="MT546"/>
      <c r="MU546"/>
      <c r="MV546"/>
      <c r="MW546"/>
      <c r="MX546"/>
      <c r="MY546"/>
      <c r="MZ546"/>
      <c r="NA546"/>
      <c r="NB546"/>
      <c r="NC546"/>
      <c r="ND546"/>
      <c r="NE546"/>
      <c r="NF546"/>
      <c r="NG546"/>
      <c r="NH546"/>
      <c r="NI546"/>
      <c r="NJ546"/>
      <c r="NK546"/>
      <c r="NL546"/>
      <c r="NM546"/>
      <c r="NN546"/>
      <c r="NO546"/>
      <c r="NP546"/>
      <c r="NQ546"/>
      <c r="NR546"/>
      <c r="NS546"/>
      <c r="NT546"/>
      <c r="NU546"/>
      <c r="NV546"/>
      <c r="NW546"/>
      <c r="NX546"/>
      <c r="NY546"/>
      <c r="NZ546"/>
      <c r="OA546"/>
      <c r="OB546"/>
      <c r="OC546"/>
      <c r="OD546"/>
      <c r="OE546"/>
      <c r="OF546"/>
      <c r="OG546"/>
      <c r="OH546"/>
      <c r="OI546"/>
      <c r="OJ546"/>
      <c r="OK546"/>
      <c r="OL546"/>
      <c r="OM546"/>
      <c r="ON546"/>
      <c r="OO546"/>
      <c r="OP546"/>
      <c r="OQ546"/>
      <c r="OR546"/>
      <c r="OS546"/>
      <c r="OT546"/>
      <c r="OU546"/>
      <c r="OV546"/>
      <c r="OW546"/>
      <c r="OX546"/>
      <c r="OY546"/>
      <c r="OZ546"/>
      <c r="PA546"/>
      <c r="PB546"/>
      <c r="PC546"/>
      <c r="PD546"/>
      <c r="PE546"/>
      <c r="PF546"/>
      <c r="PG546"/>
      <c r="PH546"/>
      <c r="PI546"/>
      <c r="PJ546"/>
      <c r="PK546"/>
      <c r="PL546"/>
      <c r="PM546"/>
      <c r="PN546"/>
      <c r="PO546"/>
      <c r="PP546"/>
      <c r="PQ546"/>
      <c r="PR546"/>
      <c r="PS546"/>
      <c r="PT546"/>
      <c r="PU546"/>
      <c r="PV546"/>
      <c r="PW546"/>
      <c r="PX546"/>
      <c r="PY546"/>
      <c r="PZ546"/>
      <c r="QA546"/>
      <c r="QB546"/>
      <c r="QC546"/>
      <c r="QD546"/>
      <c r="QE546"/>
      <c r="QF546"/>
      <c r="QG546"/>
      <c r="QH546"/>
      <c r="QI546"/>
      <c r="QJ546"/>
      <c r="QK546"/>
      <c r="QL546"/>
      <c r="QM546"/>
      <c r="QN546"/>
      <c r="QO546"/>
      <c r="QP546"/>
      <c r="QQ546"/>
      <c r="QR546"/>
      <c r="QS546"/>
      <c r="QT546"/>
      <c r="QU546"/>
      <c r="QV546"/>
      <c r="QW546"/>
      <c r="QX546"/>
      <c r="QY546"/>
      <c r="QZ546"/>
      <c r="RA546"/>
      <c r="RB546"/>
      <c r="RC546"/>
      <c r="RD546"/>
      <c r="RE546"/>
      <c r="RF546"/>
      <c r="RG546"/>
      <c r="RH546"/>
      <c r="RI546"/>
      <c r="RJ546"/>
      <c r="RK546"/>
      <c r="RL546"/>
      <c r="RM546"/>
      <c r="RN546"/>
      <c r="RO546"/>
      <c r="RP546"/>
      <c r="RQ546"/>
    </row>
    <row r="547" spans="1:485" s="40" customFormat="1" x14ac:dyDescent="0.2">
      <c r="A547" s="46" t="s">
        <v>844</v>
      </c>
      <c r="B547" s="47" t="s">
        <v>845</v>
      </c>
      <c r="C547" s="47" t="s">
        <v>26</v>
      </c>
      <c r="D547" s="47" t="s">
        <v>846</v>
      </c>
      <c r="E547" s="26">
        <v>5532897</v>
      </c>
      <c r="F547" s="156">
        <v>6947808</v>
      </c>
      <c r="G547" s="2">
        <f t="shared" si="17"/>
        <v>1414911</v>
      </c>
      <c r="H547" s="44">
        <f t="shared" si="16"/>
        <v>0.25569999999999998</v>
      </c>
      <c r="I547" s="61" t="s">
        <v>870</v>
      </c>
      <c r="J547" s="65" t="s">
        <v>870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  <c r="JD547"/>
      <c r="JE547"/>
      <c r="JF547"/>
      <c r="JG547"/>
      <c r="JH547"/>
      <c r="JI547"/>
      <c r="JJ547"/>
      <c r="JK547"/>
      <c r="JL547"/>
      <c r="JM547"/>
      <c r="JN547"/>
      <c r="JO547"/>
      <c r="JP547"/>
      <c r="JQ547"/>
      <c r="JR547"/>
      <c r="JS547"/>
      <c r="JT547"/>
      <c r="JU547"/>
      <c r="JV547"/>
      <c r="JW547"/>
      <c r="JX547"/>
      <c r="JY547"/>
      <c r="JZ547"/>
      <c r="KA547"/>
      <c r="KB547"/>
      <c r="KC547"/>
      <c r="KD547"/>
      <c r="KE547"/>
      <c r="KF547"/>
      <c r="KG547"/>
      <c r="KH547"/>
      <c r="KI547"/>
      <c r="KJ547"/>
      <c r="KK547"/>
      <c r="KL547"/>
      <c r="KM547"/>
      <c r="KN547"/>
      <c r="KO547"/>
      <c r="KP547"/>
      <c r="KQ547"/>
      <c r="KR547"/>
      <c r="KS547"/>
      <c r="KT547"/>
      <c r="KU547"/>
      <c r="KV547"/>
      <c r="KW547"/>
      <c r="KX547"/>
      <c r="KY547"/>
      <c r="KZ547"/>
      <c r="LA547"/>
      <c r="LB547"/>
      <c r="LC547"/>
      <c r="LD547"/>
      <c r="LE547"/>
      <c r="LF547"/>
      <c r="LG547"/>
      <c r="LH547"/>
      <c r="LI547"/>
      <c r="LJ547"/>
      <c r="LK547"/>
      <c r="LL547"/>
      <c r="LM547"/>
      <c r="LN547"/>
      <c r="LO547"/>
      <c r="LP547"/>
      <c r="LQ547"/>
      <c r="LR547"/>
      <c r="LS547"/>
      <c r="LT547"/>
      <c r="LU547"/>
      <c r="LV547"/>
      <c r="LW547"/>
      <c r="LX547"/>
      <c r="LY547"/>
      <c r="LZ547"/>
      <c r="MA547"/>
      <c r="MB547"/>
      <c r="MC547"/>
      <c r="MD547"/>
      <c r="ME547"/>
      <c r="MF547"/>
      <c r="MG547"/>
      <c r="MH547"/>
      <c r="MI547"/>
      <c r="MJ547"/>
      <c r="MK547"/>
      <c r="ML547"/>
      <c r="MM547"/>
      <c r="MN547"/>
      <c r="MO547"/>
      <c r="MP547"/>
      <c r="MQ547"/>
      <c r="MR547"/>
      <c r="MS547"/>
      <c r="MT547"/>
      <c r="MU547"/>
      <c r="MV547"/>
      <c r="MW547"/>
      <c r="MX547"/>
      <c r="MY547"/>
      <c r="MZ547"/>
      <c r="NA547"/>
      <c r="NB547"/>
      <c r="NC547"/>
      <c r="ND547"/>
      <c r="NE547"/>
      <c r="NF547"/>
      <c r="NG547"/>
      <c r="NH547"/>
      <c r="NI547"/>
      <c r="NJ547"/>
      <c r="NK547"/>
      <c r="NL547"/>
      <c r="NM547"/>
      <c r="NN547"/>
      <c r="NO547"/>
      <c r="NP547"/>
      <c r="NQ547"/>
      <c r="NR547"/>
      <c r="NS547"/>
      <c r="NT547"/>
      <c r="NU547"/>
      <c r="NV547"/>
      <c r="NW547"/>
      <c r="NX547"/>
      <c r="NY547"/>
      <c r="NZ547"/>
      <c r="OA547"/>
      <c r="OB547"/>
      <c r="OC547"/>
      <c r="OD547"/>
      <c r="OE547"/>
      <c r="OF547"/>
      <c r="OG547"/>
      <c r="OH547"/>
      <c r="OI547"/>
      <c r="OJ547"/>
      <c r="OK547"/>
      <c r="OL547"/>
      <c r="OM547"/>
      <c r="ON547"/>
      <c r="OO547"/>
      <c r="OP547"/>
      <c r="OQ547"/>
      <c r="OR547"/>
      <c r="OS547"/>
      <c r="OT547"/>
      <c r="OU547"/>
      <c r="OV547"/>
      <c r="OW547"/>
      <c r="OX547"/>
      <c r="OY547"/>
      <c r="OZ547"/>
      <c r="PA547"/>
      <c r="PB547"/>
      <c r="PC547"/>
      <c r="PD547"/>
      <c r="PE547"/>
      <c r="PF547"/>
      <c r="PG547"/>
      <c r="PH547"/>
      <c r="PI547"/>
      <c r="PJ547"/>
      <c r="PK547"/>
      <c r="PL547"/>
      <c r="PM547"/>
      <c r="PN547"/>
      <c r="PO547"/>
      <c r="PP547"/>
      <c r="PQ547"/>
      <c r="PR547"/>
      <c r="PS547"/>
      <c r="PT547"/>
      <c r="PU547"/>
      <c r="PV547"/>
      <c r="PW547"/>
      <c r="PX547"/>
      <c r="PY547"/>
      <c r="PZ547"/>
      <c r="QA547"/>
      <c r="QB547"/>
      <c r="QC547"/>
      <c r="QD547"/>
      <c r="QE547"/>
      <c r="QF547"/>
      <c r="QG547"/>
      <c r="QH547"/>
      <c r="QI547"/>
      <c r="QJ547"/>
      <c r="QK547"/>
      <c r="QL547"/>
      <c r="QM547"/>
      <c r="QN547"/>
      <c r="QO547"/>
      <c r="QP547"/>
      <c r="QQ547"/>
      <c r="QR547"/>
      <c r="QS547"/>
      <c r="QT547"/>
      <c r="QU547"/>
      <c r="QV547"/>
      <c r="QW547"/>
      <c r="QX547"/>
      <c r="QY547"/>
      <c r="QZ547"/>
      <c r="RA547"/>
      <c r="RB547"/>
      <c r="RC547"/>
      <c r="RD547"/>
      <c r="RE547"/>
      <c r="RF547"/>
      <c r="RG547"/>
      <c r="RH547"/>
      <c r="RI547"/>
      <c r="RJ547"/>
      <c r="RK547"/>
      <c r="RL547"/>
      <c r="RM547"/>
      <c r="RN547"/>
      <c r="RO547"/>
      <c r="RP547"/>
      <c r="RQ547"/>
    </row>
    <row r="548" spans="1:485" s="40" customFormat="1" x14ac:dyDescent="0.2">
      <c r="A548" s="46" t="s">
        <v>844</v>
      </c>
      <c r="B548" s="47" t="s">
        <v>845</v>
      </c>
      <c r="C548" s="47" t="s">
        <v>57</v>
      </c>
      <c r="D548" s="47" t="s">
        <v>847</v>
      </c>
      <c r="E548" s="26">
        <v>780614</v>
      </c>
      <c r="F548" s="156">
        <v>1085817</v>
      </c>
      <c r="G548" s="2">
        <f t="shared" si="17"/>
        <v>305203</v>
      </c>
      <c r="H548" s="44">
        <f t="shared" si="16"/>
        <v>0.39100000000000001</v>
      </c>
      <c r="I548" s="61" t="s">
        <v>870</v>
      </c>
      <c r="J548" s="65" t="s">
        <v>870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  <c r="JD548"/>
      <c r="JE548"/>
      <c r="JF548"/>
      <c r="JG548"/>
      <c r="JH548"/>
      <c r="JI548"/>
      <c r="JJ548"/>
      <c r="JK548"/>
      <c r="JL548"/>
      <c r="JM548"/>
      <c r="JN548"/>
      <c r="JO548"/>
      <c r="JP548"/>
      <c r="JQ548"/>
      <c r="JR548"/>
      <c r="JS548"/>
      <c r="JT548"/>
      <c r="JU548"/>
      <c r="JV548"/>
      <c r="JW548"/>
      <c r="JX548"/>
      <c r="JY548"/>
      <c r="JZ548"/>
      <c r="KA548"/>
      <c r="KB548"/>
      <c r="KC548"/>
      <c r="KD548"/>
      <c r="KE548"/>
      <c r="KF548"/>
      <c r="KG548"/>
      <c r="KH548"/>
      <c r="KI548"/>
      <c r="KJ548"/>
      <c r="KK548"/>
      <c r="KL548"/>
      <c r="KM548"/>
      <c r="KN548"/>
      <c r="KO548"/>
      <c r="KP548"/>
      <c r="KQ548"/>
      <c r="KR548"/>
      <c r="KS548"/>
      <c r="KT548"/>
      <c r="KU548"/>
      <c r="KV548"/>
      <c r="KW548"/>
      <c r="KX548"/>
      <c r="KY548"/>
      <c r="KZ548"/>
      <c r="LA548"/>
      <c r="LB548"/>
      <c r="LC548"/>
      <c r="LD548"/>
      <c r="LE548"/>
      <c r="LF548"/>
      <c r="LG548"/>
      <c r="LH548"/>
      <c r="LI548"/>
      <c r="LJ548"/>
      <c r="LK548"/>
      <c r="LL548"/>
      <c r="LM548"/>
      <c r="LN548"/>
      <c r="LO548"/>
      <c r="LP548"/>
      <c r="LQ548"/>
      <c r="LR548"/>
      <c r="LS548"/>
      <c r="LT548"/>
      <c r="LU548"/>
      <c r="LV548"/>
      <c r="LW548"/>
      <c r="LX548"/>
      <c r="LY548"/>
      <c r="LZ548"/>
      <c r="MA548"/>
      <c r="MB548"/>
      <c r="MC548"/>
      <c r="MD548"/>
      <c r="ME548"/>
      <c r="MF548"/>
      <c r="MG548"/>
      <c r="MH548"/>
      <c r="MI548"/>
      <c r="MJ548"/>
      <c r="MK548"/>
      <c r="ML548"/>
      <c r="MM548"/>
      <c r="MN548"/>
      <c r="MO548"/>
      <c r="MP548"/>
      <c r="MQ548"/>
      <c r="MR548"/>
      <c r="MS548"/>
      <c r="MT548"/>
      <c r="MU548"/>
      <c r="MV548"/>
      <c r="MW548"/>
      <c r="MX548"/>
      <c r="MY548"/>
      <c r="MZ548"/>
      <c r="NA548"/>
      <c r="NB548"/>
      <c r="NC548"/>
      <c r="ND548"/>
      <c r="NE548"/>
      <c r="NF548"/>
      <c r="NG548"/>
      <c r="NH548"/>
      <c r="NI548"/>
      <c r="NJ548"/>
      <c r="NK548"/>
      <c r="NL548"/>
      <c r="NM548"/>
      <c r="NN548"/>
      <c r="NO548"/>
      <c r="NP548"/>
      <c r="NQ548"/>
      <c r="NR548"/>
      <c r="NS548"/>
      <c r="NT548"/>
      <c r="NU548"/>
      <c r="NV548"/>
      <c r="NW548"/>
      <c r="NX548"/>
      <c r="NY548"/>
      <c r="NZ548"/>
      <c r="OA548"/>
      <c r="OB548"/>
      <c r="OC548"/>
      <c r="OD548"/>
      <c r="OE548"/>
      <c r="OF548"/>
      <c r="OG548"/>
      <c r="OH548"/>
      <c r="OI548"/>
      <c r="OJ548"/>
      <c r="OK548"/>
      <c r="OL548"/>
      <c r="OM548"/>
      <c r="ON548"/>
      <c r="OO548"/>
      <c r="OP548"/>
      <c r="OQ548"/>
      <c r="OR548"/>
      <c r="OS548"/>
      <c r="OT548"/>
      <c r="OU548"/>
      <c r="OV548"/>
      <c r="OW548"/>
      <c r="OX548"/>
      <c r="OY548"/>
      <c r="OZ548"/>
      <c r="PA548"/>
      <c r="PB548"/>
      <c r="PC548"/>
      <c r="PD548"/>
      <c r="PE548"/>
      <c r="PF548"/>
      <c r="PG548"/>
      <c r="PH548"/>
      <c r="PI548"/>
      <c r="PJ548"/>
      <c r="PK548"/>
      <c r="PL548"/>
      <c r="PM548"/>
      <c r="PN548"/>
      <c r="PO548"/>
      <c r="PP548"/>
      <c r="PQ548"/>
      <c r="PR548"/>
      <c r="PS548"/>
      <c r="PT548"/>
      <c r="PU548"/>
      <c r="PV548"/>
      <c r="PW548"/>
      <c r="PX548"/>
      <c r="PY548"/>
      <c r="PZ548"/>
      <c r="QA548"/>
      <c r="QB548"/>
      <c r="QC548"/>
      <c r="QD548"/>
      <c r="QE548"/>
      <c r="QF548"/>
      <c r="QG548"/>
      <c r="QH548"/>
      <c r="QI548"/>
      <c r="QJ548"/>
      <c r="QK548"/>
      <c r="QL548"/>
      <c r="QM548"/>
      <c r="QN548"/>
      <c r="QO548"/>
      <c r="QP548"/>
      <c r="QQ548"/>
      <c r="QR548"/>
      <c r="QS548"/>
      <c r="QT548"/>
      <c r="QU548"/>
      <c r="QV548"/>
      <c r="QW548"/>
      <c r="QX548"/>
      <c r="QY548"/>
      <c r="QZ548"/>
      <c r="RA548"/>
      <c r="RB548"/>
      <c r="RC548"/>
      <c r="RD548"/>
      <c r="RE548"/>
      <c r="RF548"/>
      <c r="RG548"/>
      <c r="RH548"/>
      <c r="RI548"/>
      <c r="RJ548"/>
      <c r="RK548"/>
      <c r="RL548"/>
      <c r="RM548"/>
      <c r="RN548"/>
      <c r="RO548"/>
      <c r="RP548"/>
      <c r="RQ548"/>
    </row>
    <row r="549" spans="1:485" s="40" customFormat="1" x14ac:dyDescent="0.2">
      <c r="A549" s="46" t="s">
        <v>844</v>
      </c>
      <c r="B549" s="47" t="s">
        <v>845</v>
      </c>
      <c r="C549" s="47" t="s">
        <v>79</v>
      </c>
      <c r="D549" s="47" t="s">
        <v>848</v>
      </c>
      <c r="E549" s="26">
        <v>251041</v>
      </c>
      <c r="F549" s="156">
        <v>372472</v>
      </c>
      <c r="G549" s="2">
        <f t="shared" si="17"/>
        <v>121431</v>
      </c>
      <c r="H549" s="44">
        <f t="shared" si="16"/>
        <v>0.48370000000000002</v>
      </c>
      <c r="I549" s="61" t="s">
        <v>870</v>
      </c>
      <c r="J549" s="65" t="s">
        <v>870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  <c r="JD549"/>
      <c r="JE549"/>
      <c r="JF549"/>
      <c r="JG549"/>
      <c r="JH549"/>
      <c r="JI549"/>
      <c r="JJ549"/>
      <c r="JK549"/>
      <c r="JL549"/>
      <c r="JM549"/>
      <c r="JN549"/>
      <c r="JO549"/>
      <c r="JP549"/>
      <c r="JQ549"/>
      <c r="JR549"/>
      <c r="JS549"/>
      <c r="JT549"/>
      <c r="JU549"/>
      <c r="JV549"/>
      <c r="JW549"/>
      <c r="JX549"/>
      <c r="JY549"/>
      <c r="JZ549"/>
      <c r="KA549"/>
      <c r="KB549"/>
      <c r="KC549"/>
      <c r="KD549"/>
      <c r="KE549"/>
      <c r="KF549"/>
      <c r="KG549"/>
      <c r="KH549"/>
      <c r="KI549"/>
      <c r="KJ549"/>
      <c r="KK549"/>
      <c r="KL549"/>
      <c r="KM549"/>
      <c r="KN549"/>
      <c r="KO549"/>
      <c r="KP549"/>
      <c r="KQ549"/>
      <c r="KR549"/>
      <c r="KS549"/>
      <c r="KT549"/>
      <c r="KU549"/>
      <c r="KV549"/>
      <c r="KW549"/>
      <c r="KX549"/>
      <c r="KY549"/>
      <c r="KZ549"/>
      <c r="LA549"/>
      <c r="LB549"/>
      <c r="LC549"/>
      <c r="LD549"/>
      <c r="LE549"/>
      <c r="LF549"/>
      <c r="LG549"/>
      <c r="LH549"/>
      <c r="LI549"/>
      <c r="LJ549"/>
      <c r="LK549"/>
      <c r="LL549"/>
      <c r="LM549"/>
      <c r="LN549"/>
      <c r="LO549"/>
      <c r="LP549"/>
      <c r="LQ549"/>
      <c r="LR549"/>
      <c r="LS549"/>
      <c r="LT549"/>
      <c r="LU549"/>
      <c r="LV549"/>
      <c r="LW549"/>
      <c r="LX549"/>
      <c r="LY549"/>
      <c r="LZ549"/>
      <c r="MA549"/>
      <c r="MB549"/>
      <c r="MC549"/>
      <c r="MD549"/>
      <c r="ME549"/>
      <c r="MF549"/>
      <c r="MG549"/>
      <c r="MH549"/>
      <c r="MI549"/>
      <c r="MJ549"/>
      <c r="MK549"/>
      <c r="ML549"/>
      <c r="MM549"/>
      <c r="MN549"/>
      <c r="MO549"/>
      <c r="MP549"/>
      <c r="MQ549"/>
      <c r="MR549"/>
      <c r="MS549"/>
      <c r="MT549"/>
      <c r="MU549"/>
      <c r="MV549"/>
      <c r="MW549"/>
      <c r="MX549"/>
      <c r="MY549"/>
      <c r="MZ549"/>
      <c r="NA549"/>
      <c r="NB549"/>
      <c r="NC549"/>
      <c r="ND549"/>
      <c r="NE549"/>
      <c r="NF549"/>
      <c r="NG549"/>
      <c r="NH549"/>
      <c r="NI549"/>
      <c r="NJ549"/>
      <c r="NK549"/>
      <c r="NL549"/>
      <c r="NM549"/>
      <c r="NN549"/>
      <c r="NO549"/>
      <c r="NP549"/>
      <c r="NQ549"/>
      <c r="NR549"/>
      <c r="NS549"/>
      <c r="NT549"/>
      <c r="NU549"/>
      <c r="NV549"/>
      <c r="NW549"/>
      <c r="NX549"/>
      <c r="NY549"/>
      <c r="NZ549"/>
      <c r="OA549"/>
      <c r="OB549"/>
      <c r="OC549"/>
      <c r="OD549"/>
      <c r="OE549"/>
      <c r="OF549"/>
      <c r="OG549"/>
      <c r="OH549"/>
      <c r="OI549"/>
      <c r="OJ549"/>
      <c r="OK549"/>
      <c r="OL549"/>
      <c r="OM549"/>
      <c r="ON549"/>
      <c r="OO549"/>
      <c r="OP549"/>
      <c r="OQ549"/>
      <c r="OR549"/>
      <c r="OS549"/>
      <c r="OT549"/>
      <c r="OU549"/>
      <c r="OV549"/>
      <c r="OW549"/>
      <c r="OX549"/>
      <c r="OY549"/>
      <c r="OZ549"/>
      <c r="PA549"/>
      <c r="PB549"/>
      <c r="PC549"/>
      <c r="PD549"/>
      <c r="PE549"/>
      <c r="PF549"/>
      <c r="PG549"/>
      <c r="PH549"/>
      <c r="PI549"/>
      <c r="PJ549"/>
      <c r="PK549"/>
      <c r="PL549"/>
      <c r="PM549"/>
      <c r="PN549"/>
      <c r="PO549"/>
      <c r="PP549"/>
      <c r="PQ549"/>
      <c r="PR549"/>
      <c r="PS549"/>
      <c r="PT549"/>
      <c r="PU549"/>
      <c r="PV549"/>
      <c r="PW549"/>
      <c r="PX549"/>
      <c r="PY549"/>
      <c r="PZ549"/>
      <c r="QA549"/>
      <c r="QB549"/>
      <c r="QC549"/>
      <c r="QD549"/>
      <c r="QE549"/>
      <c r="QF549"/>
      <c r="QG549"/>
      <c r="QH549"/>
      <c r="QI549"/>
      <c r="QJ549"/>
      <c r="QK549"/>
      <c r="QL549"/>
      <c r="QM549"/>
      <c r="QN549"/>
      <c r="QO549"/>
      <c r="QP549"/>
      <c r="QQ549"/>
      <c r="QR549"/>
      <c r="QS549"/>
      <c r="QT549"/>
      <c r="QU549"/>
      <c r="QV549"/>
      <c r="QW549"/>
      <c r="QX549"/>
      <c r="QY549"/>
      <c r="QZ549"/>
      <c r="RA549"/>
      <c r="RB549"/>
      <c r="RC549"/>
      <c r="RD549"/>
      <c r="RE549"/>
      <c r="RF549"/>
      <c r="RG549"/>
      <c r="RH549"/>
      <c r="RI549"/>
      <c r="RJ549"/>
      <c r="RK549"/>
      <c r="RL549"/>
      <c r="RM549"/>
      <c r="RN549"/>
      <c r="RO549"/>
      <c r="RP549"/>
      <c r="RQ549"/>
    </row>
    <row r="550" spans="1:485" s="40" customFormat="1" x14ac:dyDescent="0.2">
      <c r="A550" s="46" t="s">
        <v>844</v>
      </c>
      <c r="B550" s="47" t="s">
        <v>845</v>
      </c>
      <c r="C550" s="47" t="s">
        <v>82</v>
      </c>
      <c r="D550" s="47" t="s">
        <v>849</v>
      </c>
      <c r="E550" s="26">
        <v>15088</v>
      </c>
      <c r="F550" s="156">
        <v>15321</v>
      </c>
      <c r="G550" s="2">
        <f t="shared" si="17"/>
        <v>233</v>
      </c>
      <c r="H550" s="44">
        <f t="shared" si="16"/>
        <v>1.54E-2</v>
      </c>
      <c r="I550" s="61">
        <v>1</v>
      </c>
      <c r="J550" s="65">
        <v>1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  <c r="JD550"/>
      <c r="JE550"/>
      <c r="JF550"/>
      <c r="JG550"/>
      <c r="JH550"/>
      <c r="JI550"/>
      <c r="JJ550"/>
      <c r="JK550"/>
      <c r="JL550"/>
      <c r="JM550"/>
      <c r="JN550"/>
      <c r="JO550"/>
      <c r="JP550"/>
      <c r="JQ550"/>
      <c r="JR550"/>
      <c r="JS550"/>
      <c r="JT550"/>
      <c r="JU550"/>
      <c r="JV550"/>
      <c r="JW550"/>
      <c r="JX550"/>
      <c r="JY550"/>
      <c r="JZ550"/>
      <c r="KA550"/>
      <c r="KB550"/>
      <c r="KC550"/>
      <c r="KD550"/>
      <c r="KE550"/>
      <c r="KF550"/>
      <c r="KG550"/>
      <c r="KH550"/>
      <c r="KI550"/>
      <c r="KJ550"/>
      <c r="KK550"/>
      <c r="KL550"/>
      <c r="KM550"/>
      <c r="KN550"/>
      <c r="KO550"/>
      <c r="KP550"/>
      <c r="KQ550"/>
      <c r="KR550"/>
      <c r="KS550"/>
      <c r="KT550"/>
      <c r="KU550"/>
      <c r="KV550"/>
      <c r="KW550"/>
      <c r="KX550"/>
      <c r="KY550"/>
      <c r="KZ550"/>
      <c r="LA550"/>
      <c r="LB550"/>
      <c r="LC550"/>
      <c r="LD550"/>
      <c r="LE550"/>
      <c r="LF550"/>
      <c r="LG550"/>
      <c r="LH550"/>
      <c r="LI550"/>
      <c r="LJ550"/>
      <c r="LK550"/>
      <c r="LL550"/>
      <c r="LM550"/>
      <c r="LN550"/>
      <c r="LO550"/>
      <c r="LP550"/>
      <c r="LQ550"/>
      <c r="LR550"/>
      <c r="LS550"/>
      <c r="LT550"/>
      <c r="LU550"/>
      <c r="LV550"/>
      <c r="LW550"/>
      <c r="LX550"/>
      <c r="LY550"/>
      <c r="LZ550"/>
      <c r="MA550"/>
      <c r="MB550"/>
      <c r="MC550"/>
      <c r="MD550"/>
      <c r="ME550"/>
      <c r="MF550"/>
      <c r="MG550"/>
      <c r="MH550"/>
      <c r="MI550"/>
      <c r="MJ550"/>
      <c r="MK550"/>
      <c r="ML550"/>
      <c r="MM550"/>
      <c r="MN550"/>
      <c r="MO550"/>
      <c r="MP550"/>
      <c r="MQ550"/>
      <c r="MR550"/>
      <c r="MS550"/>
      <c r="MT550"/>
      <c r="MU550"/>
      <c r="MV550"/>
      <c r="MW550"/>
      <c r="MX550"/>
      <c r="MY550"/>
      <c r="MZ550"/>
      <c r="NA550"/>
      <c r="NB550"/>
      <c r="NC550"/>
      <c r="ND550"/>
      <c r="NE550"/>
      <c r="NF550"/>
      <c r="NG550"/>
      <c r="NH550"/>
      <c r="NI550"/>
      <c r="NJ550"/>
      <c r="NK550"/>
      <c r="NL550"/>
      <c r="NM550"/>
      <c r="NN550"/>
      <c r="NO550"/>
      <c r="NP550"/>
      <c r="NQ550"/>
      <c r="NR550"/>
      <c r="NS550"/>
      <c r="NT550"/>
      <c r="NU550"/>
      <c r="NV550"/>
      <c r="NW550"/>
      <c r="NX550"/>
      <c r="NY550"/>
      <c r="NZ550"/>
      <c r="OA550"/>
      <c r="OB550"/>
      <c r="OC550"/>
      <c r="OD550"/>
      <c r="OE550"/>
      <c r="OF550"/>
      <c r="OG550"/>
      <c r="OH550"/>
      <c r="OI550"/>
      <c r="OJ550"/>
      <c r="OK550"/>
      <c r="OL550"/>
      <c r="OM550"/>
      <c r="ON550"/>
      <c r="OO550"/>
      <c r="OP550"/>
      <c r="OQ550"/>
      <c r="OR550"/>
      <c r="OS550"/>
      <c r="OT550"/>
      <c r="OU550"/>
      <c r="OV550"/>
      <c r="OW550"/>
      <c r="OX550"/>
      <c r="OY550"/>
      <c r="OZ550"/>
      <c r="PA550"/>
      <c r="PB550"/>
      <c r="PC550"/>
      <c r="PD550"/>
      <c r="PE550"/>
      <c r="PF550"/>
      <c r="PG550"/>
      <c r="PH550"/>
      <c r="PI550"/>
      <c r="PJ550"/>
      <c r="PK550"/>
      <c r="PL550"/>
      <c r="PM550"/>
      <c r="PN550"/>
      <c r="PO550"/>
      <c r="PP550"/>
      <c r="PQ550"/>
      <c r="PR550"/>
      <c r="PS550"/>
      <c r="PT550"/>
      <c r="PU550"/>
      <c r="PV550"/>
      <c r="PW550"/>
      <c r="PX550"/>
      <c r="PY550"/>
      <c r="PZ550"/>
      <c r="QA550"/>
      <c r="QB550"/>
      <c r="QC550"/>
      <c r="QD550"/>
      <c r="QE550"/>
      <c r="QF550"/>
      <c r="QG550"/>
      <c r="QH550"/>
      <c r="QI550"/>
      <c r="QJ550"/>
      <c r="QK550"/>
      <c r="QL550"/>
      <c r="QM550"/>
      <c r="QN550"/>
      <c r="QO550"/>
      <c r="QP550"/>
      <c r="QQ550"/>
      <c r="QR550"/>
      <c r="QS550"/>
      <c r="QT550"/>
      <c r="QU550"/>
      <c r="QV550"/>
      <c r="QW550"/>
      <c r="QX550"/>
      <c r="QY550"/>
      <c r="QZ550"/>
      <c r="RA550"/>
      <c r="RB550"/>
      <c r="RC550"/>
      <c r="RD550"/>
      <c r="RE550"/>
      <c r="RF550"/>
      <c r="RG550"/>
      <c r="RH550"/>
      <c r="RI550"/>
      <c r="RJ550"/>
      <c r="RK550"/>
      <c r="RL550"/>
      <c r="RM550"/>
      <c r="RN550"/>
      <c r="RO550"/>
      <c r="RP550"/>
      <c r="RQ550"/>
    </row>
    <row r="551" spans="1:485" x14ac:dyDescent="0.2">
      <c r="A551" s="27"/>
      <c r="B551" s="28"/>
      <c r="C551" s="28"/>
      <c r="D551" s="28"/>
      <c r="E551" s="26"/>
      <c r="F551" s="54"/>
      <c r="G551" s="2"/>
      <c r="H551" s="44"/>
      <c r="I551" s="61"/>
      <c r="J551" s="65"/>
    </row>
    <row r="552" spans="1:485" ht="13.5" thickBot="1" x14ac:dyDescent="0.25">
      <c r="A552" s="30">
        <f>COUNTA(A9:A550)</f>
        <v>542</v>
      </c>
      <c r="B552" s="31" t="s">
        <v>891</v>
      </c>
      <c r="C552" s="31"/>
      <c r="D552" s="31"/>
      <c r="E552" s="33">
        <f t="shared" ref="E552:G552" si="18">SUM(E9:E550)</f>
        <v>1773352275</v>
      </c>
      <c r="F552" s="55">
        <f t="shared" si="18"/>
        <v>2169480199</v>
      </c>
      <c r="G552" s="3">
        <f t="shared" si="18"/>
        <v>396127924</v>
      </c>
      <c r="H552" s="45">
        <f>ROUND(G552/E552,4)</f>
        <v>0.22339999999999999</v>
      </c>
      <c r="I552" s="34">
        <f>SUM(I9:I550)</f>
        <v>68</v>
      </c>
      <c r="J552" s="35">
        <f>SUM(J9:J550)</f>
        <v>35</v>
      </c>
    </row>
    <row r="553" spans="1:485" ht="13.5" thickBot="1" x14ac:dyDescent="0.25">
      <c r="A553" s="36"/>
      <c r="B553" s="37"/>
      <c r="C553" s="37"/>
      <c r="D553" s="37"/>
      <c r="E553" s="38"/>
      <c r="F553" s="38"/>
    </row>
    <row r="554" spans="1:485" x14ac:dyDescent="0.2">
      <c r="A554" s="237" t="s">
        <v>923</v>
      </c>
      <c r="B554" s="238"/>
      <c r="C554" s="238"/>
      <c r="D554" s="238"/>
      <c r="E554" s="238"/>
      <c r="F554" s="238"/>
      <c r="G554" s="238"/>
      <c r="H554" s="238"/>
      <c r="I554" s="238"/>
      <c r="J554" s="239"/>
    </row>
    <row r="555" spans="1:485" ht="12.75" customHeight="1" x14ac:dyDescent="0.2">
      <c r="A555" s="240" t="s">
        <v>921</v>
      </c>
      <c r="B555" s="241"/>
      <c r="C555" s="241"/>
      <c r="D555" s="241"/>
      <c r="E555" s="241"/>
      <c r="F555" s="241"/>
      <c r="G555" s="241"/>
      <c r="H555" s="241"/>
      <c r="I555" s="241"/>
      <c r="J555" s="242"/>
    </row>
    <row r="556" spans="1:485" ht="12.75" customHeight="1" x14ac:dyDescent="0.2">
      <c r="A556" s="240"/>
      <c r="B556" s="241"/>
      <c r="C556" s="241"/>
      <c r="D556" s="241"/>
      <c r="E556" s="241"/>
      <c r="F556" s="241"/>
      <c r="G556" s="241"/>
      <c r="H556" s="241"/>
      <c r="I556" s="241"/>
      <c r="J556" s="242"/>
    </row>
    <row r="557" spans="1:485" ht="14.25" customHeight="1" thickBot="1" x14ac:dyDescent="0.25">
      <c r="A557" s="243"/>
      <c r="B557" s="244"/>
      <c r="C557" s="244"/>
      <c r="D557" s="244"/>
      <c r="E557" s="244"/>
      <c r="F557" s="244"/>
      <c r="G557" s="244"/>
      <c r="H557" s="244"/>
      <c r="I557" s="244"/>
      <c r="J557" s="245"/>
    </row>
    <row r="558" spans="1:485" x14ac:dyDescent="0.2">
      <c r="A558" s="95" t="s">
        <v>568</v>
      </c>
      <c r="B558" s="96" t="s">
        <v>569</v>
      </c>
      <c r="C558" s="96" t="s">
        <v>850</v>
      </c>
      <c r="D558" s="125" t="s">
        <v>851</v>
      </c>
      <c r="E558" s="177">
        <v>32444154</v>
      </c>
      <c r="F558" s="178">
        <v>50067035</v>
      </c>
      <c r="G558" s="190">
        <f t="shared" ref="G558:G561" si="19">SUM(F558-E558)</f>
        <v>17622881</v>
      </c>
      <c r="H558" s="98">
        <f t="shared" ref="H558:H561" si="20">ROUND(G558/E558,4)</f>
        <v>0.54320000000000002</v>
      </c>
      <c r="I558" s="111"/>
      <c r="J558" s="112"/>
    </row>
    <row r="559" spans="1:485" x14ac:dyDescent="0.2">
      <c r="A559" s="76" t="s">
        <v>568</v>
      </c>
      <c r="B559" s="77" t="s">
        <v>569</v>
      </c>
      <c r="C559" s="77" t="s">
        <v>852</v>
      </c>
      <c r="D559" s="126" t="s">
        <v>853</v>
      </c>
      <c r="E559" s="179">
        <v>7705486</v>
      </c>
      <c r="F559" s="158">
        <v>11168554</v>
      </c>
      <c r="G559" s="83">
        <f t="shared" si="19"/>
        <v>3463068</v>
      </c>
      <c r="H559" s="78">
        <f t="shared" si="20"/>
        <v>0.44940000000000002</v>
      </c>
      <c r="I559" s="113"/>
      <c r="J559" s="114"/>
    </row>
    <row r="560" spans="1:485" x14ac:dyDescent="0.2">
      <c r="A560" s="76" t="s">
        <v>568</v>
      </c>
      <c r="B560" s="77" t="s">
        <v>569</v>
      </c>
      <c r="C560" s="77" t="s">
        <v>854</v>
      </c>
      <c r="D560" s="126" t="s">
        <v>855</v>
      </c>
      <c r="E560" s="179">
        <v>4055519</v>
      </c>
      <c r="F560" s="158">
        <v>5470312</v>
      </c>
      <c r="G560" s="83">
        <f t="shared" si="19"/>
        <v>1414793</v>
      </c>
      <c r="H560" s="78">
        <f t="shared" si="20"/>
        <v>0.34889999999999999</v>
      </c>
      <c r="I560" s="113"/>
      <c r="J560" s="114"/>
    </row>
    <row r="561" spans="1:485" ht="13.5" thickBot="1" x14ac:dyDescent="0.25">
      <c r="A561" s="99" t="s">
        <v>568</v>
      </c>
      <c r="B561" s="100" t="s">
        <v>569</v>
      </c>
      <c r="C561" s="100" t="s">
        <v>856</v>
      </c>
      <c r="D561" s="127" t="s">
        <v>857</v>
      </c>
      <c r="E561" s="180">
        <v>1277504</v>
      </c>
      <c r="F561" s="181">
        <v>2279297</v>
      </c>
      <c r="G561" s="191">
        <f t="shared" si="19"/>
        <v>1001793</v>
      </c>
      <c r="H561" s="102">
        <f t="shared" si="20"/>
        <v>0.78420000000000001</v>
      </c>
      <c r="I561" s="115"/>
      <c r="J561" s="116"/>
    </row>
    <row r="562" spans="1:485" ht="13.5" thickBot="1" x14ac:dyDescent="0.25">
      <c r="A562" s="182">
        <f>COUNTA(A558:A561)</f>
        <v>4</v>
      </c>
      <c r="B562" s="183" t="s">
        <v>920</v>
      </c>
      <c r="C562" s="183"/>
      <c r="D562" s="183"/>
      <c r="E562" s="184">
        <f>SUM(E558:E561)</f>
        <v>45482663</v>
      </c>
      <c r="F562" s="185">
        <f>SUM(F558:F561)</f>
        <v>68985198</v>
      </c>
      <c r="G562" s="101">
        <f>SUM(G558:G561)</f>
        <v>23502535</v>
      </c>
      <c r="H562" s="102"/>
      <c r="I562" s="115"/>
      <c r="J562" s="116"/>
    </row>
    <row r="563" spans="1:485" ht="26.25" customHeight="1" thickBot="1" x14ac:dyDescent="0.25">
      <c r="A563" s="246" t="s">
        <v>922</v>
      </c>
      <c r="B563" s="247"/>
      <c r="C563" s="247"/>
      <c r="D563" s="247"/>
      <c r="E563" s="247"/>
      <c r="F563" s="248"/>
      <c r="G563" s="248"/>
      <c r="H563" s="248"/>
      <c r="I563" s="248"/>
      <c r="J563" s="249"/>
    </row>
    <row r="564" spans="1:485" s="165" customFormat="1" ht="12.75" customHeight="1" x14ac:dyDescent="0.2">
      <c r="A564" s="192" t="s">
        <v>568</v>
      </c>
      <c r="B564" s="193" t="s">
        <v>569</v>
      </c>
      <c r="C564" s="193" t="s">
        <v>886</v>
      </c>
      <c r="D564" s="194" t="s">
        <v>887</v>
      </c>
      <c r="E564" s="199">
        <v>3345819</v>
      </c>
      <c r="F564" s="210">
        <v>0</v>
      </c>
      <c r="G564" s="211">
        <f t="shared" ref="G564:G565" si="21">SUM(F564-E564)</f>
        <v>-3345819</v>
      </c>
      <c r="H564" s="107">
        <f t="shared" ref="H564:H565" si="22">ROUND(G564/E564,4)</f>
        <v>-1</v>
      </c>
      <c r="I564" s="212"/>
      <c r="J564" s="118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  <c r="JD564"/>
      <c r="JE564"/>
      <c r="JF564"/>
      <c r="JG564"/>
      <c r="JH564"/>
      <c r="JI564"/>
      <c r="JJ564"/>
      <c r="JK564"/>
      <c r="JL564"/>
      <c r="JM564"/>
      <c r="JN564"/>
      <c r="JO564"/>
      <c r="JP564"/>
      <c r="JQ564"/>
      <c r="JR564"/>
      <c r="JS564"/>
      <c r="JT564"/>
      <c r="JU564"/>
      <c r="JV564"/>
      <c r="JW564"/>
      <c r="JX564"/>
      <c r="JY564"/>
      <c r="JZ564"/>
      <c r="KA564"/>
      <c r="KB564"/>
      <c r="KC564"/>
      <c r="KD564"/>
      <c r="KE564"/>
      <c r="KF564"/>
      <c r="KG564"/>
      <c r="KH564"/>
      <c r="KI564"/>
      <c r="KJ564"/>
      <c r="KK564"/>
      <c r="KL564"/>
      <c r="KM564"/>
      <c r="KN564"/>
      <c r="KO564"/>
      <c r="KP564"/>
      <c r="KQ564"/>
      <c r="KR564"/>
      <c r="KS564"/>
      <c r="KT564"/>
      <c r="KU564"/>
      <c r="KV564"/>
      <c r="KW564"/>
      <c r="KX564"/>
      <c r="KY564"/>
      <c r="KZ564"/>
      <c r="LA564"/>
      <c r="LB564"/>
      <c r="LC564"/>
      <c r="LD564"/>
      <c r="LE564"/>
      <c r="LF564"/>
      <c r="LG564"/>
      <c r="LH564"/>
      <c r="LI564"/>
      <c r="LJ564"/>
      <c r="LK564"/>
      <c r="LL564"/>
      <c r="LM564"/>
      <c r="LN564"/>
      <c r="LO564"/>
      <c r="LP564"/>
      <c r="LQ564"/>
      <c r="LR564"/>
      <c r="LS564"/>
      <c r="LT564"/>
      <c r="LU564"/>
      <c r="LV564"/>
      <c r="LW564"/>
      <c r="LX564"/>
      <c r="LY564"/>
      <c r="LZ564"/>
      <c r="MA564"/>
      <c r="MB564"/>
      <c r="MC564"/>
      <c r="MD564"/>
      <c r="ME564"/>
      <c r="MF564"/>
      <c r="MG564"/>
      <c r="MH564"/>
      <c r="MI564"/>
      <c r="MJ564"/>
      <c r="MK564"/>
      <c r="ML564"/>
      <c r="MM564"/>
      <c r="MN564"/>
      <c r="MO564"/>
      <c r="MP564"/>
      <c r="MQ564"/>
      <c r="MR564"/>
      <c r="MS564"/>
      <c r="MT564"/>
      <c r="MU564"/>
      <c r="MV564"/>
      <c r="MW564"/>
      <c r="MX564"/>
      <c r="MY564"/>
      <c r="MZ564"/>
      <c r="NA564"/>
      <c r="NB564"/>
      <c r="NC564"/>
      <c r="ND564"/>
      <c r="NE564"/>
      <c r="NF564"/>
      <c r="NG564"/>
      <c r="NH564"/>
      <c r="NI564"/>
      <c r="NJ564"/>
      <c r="NK564"/>
      <c r="NL564"/>
      <c r="NM564"/>
      <c r="NN564"/>
      <c r="NO564"/>
      <c r="NP564"/>
      <c r="NQ564"/>
      <c r="NR564"/>
      <c r="NS564"/>
      <c r="NT564"/>
      <c r="NU564"/>
      <c r="NV564"/>
      <c r="NW564"/>
      <c r="NX564"/>
      <c r="NY564"/>
      <c r="NZ564"/>
      <c r="OA564"/>
      <c r="OB564"/>
      <c r="OC564"/>
      <c r="OD564"/>
      <c r="OE564"/>
      <c r="OF564"/>
      <c r="OG564"/>
      <c r="OH564"/>
      <c r="OI564"/>
      <c r="OJ564"/>
      <c r="OK564"/>
      <c r="OL564"/>
      <c r="OM564"/>
      <c r="ON564"/>
      <c r="OO564"/>
      <c r="OP564"/>
      <c r="OQ564"/>
      <c r="OR564"/>
      <c r="OS564"/>
      <c r="OT564"/>
      <c r="OU564"/>
      <c r="OV564"/>
      <c r="OW564"/>
      <c r="OX564"/>
      <c r="OY564"/>
      <c r="OZ564"/>
      <c r="PA564"/>
      <c r="PB564"/>
      <c r="PC564"/>
      <c r="PD564"/>
      <c r="PE564"/>
      <c r="PF564"/>
      <c r="PG564"/>
      <c r="PH564"/>
      <c r="PI564"/>
      <c r="PJ564"/>
      <c r="PK564"/>
      <c r="PL564"/>
      <c r="PM564"/>
      <c r="PN564"/>
      <c r="PO564"/>
      <c r="PP564"/>
      <c r="PQ564"/>
      <c r="PR564"/>
      <c r="PS564"/>
      <c r="PT564"/>
      <c r="PU564"/>
      <c r="PV564"/>
      <c r="PW564"/>
      <c r="PX564"/>
      <c r="PY564"/>
      <c r="PZ564"/>
      <c r="QA564"/>
      <c r="QB564"/>
      <c r="QC564"/>
      <c r="QD564"/>
      <c r="QE564"/>
      <c r="QF564"/>
      <c r="QG564"/>
      <c r="QH564"/>
      <c r="QI564"/>
      <c r="QJ564"/>
      <c r="QK564"/>
      <c r="QL564"/>
      <c r="QM564"/>
      <c r="QN564"/>
      <c r="QO564"/>
      <c r="QP564"/>
      <c r="QQ564"/>
      <c r="QR564"/>
      <c r="QS564"/>
      <c r="QT564"/>
      <c r="QU564"/>
      <c r="QV564"/>
      <c r="QW564"/>
      <c r="QX564"/>
      <c r="QY564"/>
      <c r="QZ564"/>
      <c r="RA564"/>
      <c r="RB564"/>
      <c r="RC564"/>
      <c r="RD564"/>
      <c r="RE564"/>
      <c r="RF564"/>
      <c r="RG564"/>
      <c r="RH564"/>
      <c r="RI564"/>
      <c r="RJ564"/>
      <c r="RK564"/>
      <c r="RL564"/>
      <c r="RM564"/>
      <c r="RN564"/>
      <c r="RO564"/>
      <c r="RP564"/>
      <c r="RQ564"/>
    </row>
    <row r="565" spans="1:485" s="165" customFormat="1" ht="13.5" thickBot="1" x14ac:dyDescent="0.25">
      <c r="A565" s="186">
        <v>55</v>
      </c>
      <c r="B565" s="200" t="s">
        <v>569</v>
      </c>
      <c r="C565" s="200" t="s">
        <v>890</v>
      </c>
      <c r="D565" s="201" t="s">
        <v>933</v>
      </c>
      <c r="E565" s="202">
        <f>8111038+8111038</f>
        <v>16222076</v>
      </c>
      <c r="F565" s="176">
        <v>0</v>
      </c>
      <c r="G565" s="174">
        <f t="shared" si="21"/>
        <v>-16222076</v>
      </c>
      <c r="H565" s="110">
        <f t="shared" si="22"/>
        <v>-1</v>
      </c>
      <c r="I565" s="173"/>
      <c r="J565" s="120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  <c r="JD565"/>
      <c r="JE565"/>
      <c r="JF565"/>
      <c r="JG565"/>
      <c r="JH565"/>
      <c r="JI565"/>
      <c r="JJ565"/>
      <c r="JK565"/>
      <c r="JL565"/>
      <c r="JM565"/>
      <c r="JN565"/>
      <c r="JO565"/>
      <c r="JP565"/>
      <c r="JQ565"/>
      <c r="JR565"/>
      <c r="JS565"/>
      <c r="JT565"/>
      <c r="JU565"/>
      <c r="JV565"/>
      <c r="JW565"/>
      <c r="JX565"/>
      <c r="JY565"/>
      <c r="JZ565"/>
      <c r="KA565"/>
      <c r="KB565"/>
      <c r="KC565"/>
      <c r="KD565"/>
      <c r="KE565"/>
      <c r="KF565"/>
      <c r="KG565"/>
      <c r="KH565"/>
      <c r="KI565"/>
      <c r="KJ565"/>
      <c r="KK565"/>
      <c r="KL565"/>
      <c r="KM565"/>
      <c r="KN565"/>
      <c r="KO565"/>
      <c r="KP565"/>
      <c r="KQ565"/>
      <c r="KR565"/>
      <c r="KS565"/>
      <c r="KT565"/>
      <c r="KU565"/>
      <c r="KV565"/>
      <c r="KW565"/>
      <c r="KX565"/>
      <c r="KY565"/>
      <c r="KZ565"/>
      <c r="LA565"/>
      <c r="LB565"/>
      <c r="LC565"/>
      <c r="LD565"/>
      <c r="LE565"/>
      <c r="LF565"/>
      <c r="LG565"/>
      <c r="LH565"/>
      <c r="LI565"/>
      <c r="LJ565"/>
      <c r="LK565"/>
      <c r="LL565"/>
      <c r="LM565"/>
      <c r="LN565"/>
      <c r="LO565"/>
      <c r="LP565"/>
      <c r="LQ565"/>
      <c r="LR565"/>
      <c r="LS565"/>
      <c r="LT565"/>
      <c r="LU565"/>
      <c r="LV565"/>
      <c r="LW565"/>
      <c r="LX565"/>
      <c r="LY565"/>
      <c r="LZ565"/>
      <c r="MA565"/>
      <c r="MB565"/>
      <c r="MC565"/>
      <c r="MD565"/>
      <c r="ME565"/>
      <c r="MF565"/>
      <c r="MG565"/>
      <c r="MH565"/>
      <c r="MI565"/>
      <c r="MJ565"/>
      <c r="MK565"/>
      <c r="ML565"/>
      <c r="MM565"/>
      <c r="MN565"/>
      <c r="MO565"/>
      <c r="MP565"/>
      <c r="MQ565"/>
      <c r="MR565"/>
      <c r="MS565"/>
      <c r="MT565"/>
      <c r="MU565"/>
      <c r="MV565"/>
      <c r="MW565"/>
      <c r="MX565"/>
      <c r="MY565"/>
      <c r="MZ565"/>
      <c r="NA565"/>
      <c r="NB565"/>
      <c r="NC565"/>
      <c r="ND565"/>
      <c r="NE565"/>
      <c r="NF565"/>
      <c r="NG565"/>
      <c r="NH565"/>
      <c r="NI565"/>
      <c r="NJ565"/>
      <c r="NK565"/>
      <c r="NL565"/>
      <c r="NM565"/>
      <c r="NN565"/>
      <c r="NO565"/>
      <c r="NP565"/>
      <c r="NQ565"/>
      <c r="NR565"/>
      <c r="NS565"/>
      <c r="NT565"/>
      <c r="NU565"/>
      <c r="NV565"/>
      <c r="NW565"/>
      <c r="NX565"/>
      <c r="NY565"/>
      <c r="NZ565"/>
      <c r="OA565"/>
      <c r="OB565"/>
      <c r="OC565"/>
      <c r="OD565"/>
      <c r="OE565"/>
      <c r="OF565"/>
      <c r="OG565"/>
      <c r="OH565"/>
      <c r="OI565"/>
      <c r="OJ565"/>
      <c r="OK565"/>
      <c r="OL565"/>
      <c r="OM565"/>
      <c r="ON565"/>
      <c r="OO565"/>
      <c r="OP565"/>
      <c r="OQ565"/>
      <c r="OR565"/>
      <c r="OS565"/>
      <c r="OT565"/>
      <c r="OU565"/>
      <c r="OV565"/>
      <c r="OW565"/>
      <c r="OX565"/>
      <c r="OY565"/>
      <c r="OZ565"/>
      <c r="PA565"/>
      <c r="PB565"/>
      <c r="PC565"/>
      <c r="PD565"/>
      <c r="PE565"/>
      <c r="PF565"/>
      <c r="PG565"/>
      <c r="PH565"/>
      <c r="PI565"/>
      <c r="PJ565"/>
      <c r="PK565"/>
      <c r="PL565"/>
      <c r="PM565"/>
      <c r="PN565"/>
      <c r="PO565"/>
      <c r="PP565"/>
      <c r="PQ565"/>
      <c r="PR565"/>
      <c r="PS565"/>
      <c r="PT565"/>
      <c r="PU565"/>
      <c r="PV565"/>
      <c r="PW565"/>
      <c r="PX565"/>
      <c r="PY565"/>
      <c r="PZ565"/>
      <c r="QA565"/>
      <c r="QB565"/>
      <c r="QC565"/>
      <c r="QD565"/>
      <c r="QE565"/>
      <c r="QF565"/>
      <c r="QG565"/>
      <c r="QH565"/>
      <c r="QI565"/>
      <c r="QJ565"/>
      <c r="QK565"/>
      <c r="QL565"/>
      <c r="QM565"/>
      <c r="QN565"/>
      <c r="QO565"/>
      <c r="QP565"/>
      <c r="QQ565"/>
      <c r="QR565"/>
      <c r="QS565"/>
      <c r="QT565"/>
      <c r="QU565"/>
      <c r="QV565"/>
      <c r="QW565"/>
      <c r="QX565"/>
      <c r="QY565"/>
      <c r="QZ565"/>
      <c r="RA565"/>
      <c r="RB565"/>
      <c r="RC565"/>
      <c r="RD565"/>
      <c r="RE565"/>
      <c r="RF565"/>
      <c r="RG565"/>
      <c r="RH565"/>
      <c r="RI565"/>
      <c r="RJ565"/>
      <c r="RK565"/>
      <c r="RL565"/>
      <c r="RM565"/>
      <c r="RN565"/>
      <c r="RO565"/>
      <c r="RP565"/>
      <c r="RQ565"/>
    </row>
    <row r="566" spans="1:485" x14ac:dyDescent="0.2">
      <c r="A566" s="166" t="s">
        <v>568</v>
      </c>
      <c r="B566" s="167" t="s">
        <v>569</v>
      </c>
      <c r="C566" s="167" t="s">
        <v>909</v>
      </c>
      <c r="D566" s="167" t="s">
        <v>910</v>
      </c>
      <c r="E566" s="169">
        <v>0</v>
      </c>
      <c r="F566" s="175">
        <v>159568</v>
      </c>
      <c r="G566" s="103">
        <f t="shared" ref="G566:G567" si="23">SUM(F566-E566)</f>
        <v>159568</v>
      </c>
      <c r="H566" s="71">
        <v>1</v>
      </c>
      <c r="I566" s="172"/>
      <c r="J566" s="168"/>
    </row>
    <row r="567" spans="1:485" ht="13.5" thickBot="1" x14ac:dyDescent="0.25">
      <c r="A567" s="162" t="s">
        <v>568</v>
      </c>
      <c r="B567" s="163" t="s">
        <v>569</v>
      </c>
      <c r="C567" s="163" t="s">
        <v>911</v>
      </c>
      <c r="D567" s="163" t="s">
        <v>912</v>
      </c>
      <c r="E567" s="170">
        <v>0</v>
      </c>
      <c r="F567" s="176">
        <v>633655</v>
      </c>
      <c r="G567" s="174">
        <f t="shared" si="23"/>
        <v>633655</v>
      </c>
      <c r="H567" s="110">
        <v>1</v>
      </c>
      <c r="I567" s="173"/>
      <c r="J567" s="120"/>
    </row>
    <row r="568" spans="1:485" ht="13.5" thickBot="1" x14ac:dyDescent="0.25">
      <c r="A568" s="186" t="s">
        <v>939</v>
      </c>
      <c r="B568" s="187"/>
      <c r="C568" s="187"/>
      <c r="D568" s="188"/>
      <c r="E568" s="176">
        <f>SUM(E564:E567)</f>
        <v>19567895</v>
      </c>
      <c r="F568" s="176">
        <f>SUM(F564:F567)</f>
        <v>793223</v>
      </c>
      <c r="G568" s="171">
        <f>SUM(G563:G567)</f>
        <v>-18774672</v>
      </c>
      <c r="H568" s="189"/>
      <c r="I568" s="119"/>
      <c r="J568" s="120"/>
    </row>
    <row r="569" spans="1:485" x14ac:dyDescent="0.2">
      <c r="E569" s="38"/>
    </row>
    <row r="570" spans="1:485" s="143" customFormat="1" x14ac:dyDescent="0.2">
      <c r="A570" s="142">
        <f>SUM(A552)</f>
        <v>542</v>
      </c>
      <c r="B570" s="143" t="s">
        <v>924</v>
      </c>
      <c r="E570" s="144">
        <f>SUM(E552+E562+E568)</f>
        <v>1838402833</v>
      </c>
      <c r="F570" s="144">
        <f>SUM(F552+F562+F568)</f>
        <v>2239258620</v>
      </c>
      <c r="G570" s="144">
        <f>SUM(G552+G562+G568)</f>
        <v>400855787</v>
      </c>
      <c r="I570" s="145"/>
      <c r="J570" s="145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  <c r="JD570"/>
      <c r="JE570"/>
      <c r="JF570"/>
      <c r="JG570"/>
      <c r="JH570"/>
      <c r="JI570"/>
      <c r="JJ570"/>
      <c r="JK570"/>
      <c r="JL570"/>
      <c r="JM570"/>
      <c r="JN570"/>
      <c r="JO570"/>
      <c r="JP570"/>
      <c r="JQ570"/>
      <c r="JR570"/>
      <c r="JS570"/>
      <c r="JT570"/>
      <c r="JU570"/>
      <c r="JV570"/>
      <c r="JW570"/>
      <c r="JX570"/>
      <c r="JY570"/>
      <c r="JZ570"/>
      <c r="KA570"/>
      <c r="KB570"/>
      <c r="KC570"/>
      <c r="KD570"/>
      <c r="KE570"/>
      <c r="KF570"/>
      <c r="KG570"/>
      <c r="KH570"/>
      <c r="KI570"/>
      <c r="KJ570"/>
      <c r="KK570"/>
      <c r="KL570"/>
      <c r="KM570"/>
      <c r="KN570"/>
      <c r="KO570"/>
      <c r="KP570"/>
      <c r="KQ570"/>
      <c r="KR570"/>
      <c r="KS570"/>
      <c r="KT570"/>
      <c r="KU570"/>
      <c r="KV570"/>
      <c r="KW570"/>
      <c r="KX570"/>
      <c r="KY570"/>
      <c r="KZ570"/>
      <c r="LA570"/>
      <c r="LB570"/>
      <c r="LC570"/>
      <c r="LD570"/>
      <c r="LE570"/>
      <c r="LF570"/>
      <c r="LG570"/>
      <c r="LH570"/>
      <c r="LI570"/>
      <c r="LJ570"/>
      <c r="LK570"/>
      <c r="LL570"/>
      <c r="LM570"/>
      <c r="LN570"/>
      <c r="LO570"/>
      <c r="LP570"/>
      <c r="LQ570"/>
      <c r="LR570"/>
      <c r="LS570"/>
      <c r="LT570"/>
      <c r="LU570"/>
      <c r="LV570"/>
      <c r="LW570"/>
      <c r="LX570"/>
      <c r="LY570"/>
      <c r="LZ570"/>
      <c r="MA570"/>
      <c r="MB570"/>
      <c r="MC570"/>
      <c r="MD570"/>
      <c r="ME570"/>
      <c r="MF570"/>
      <c r="MG570"/>
      <c r="MH570"/>
      <c r="MI570"/>
      <c r="MJ570"/>
      <c r="MK570"/>
      <c r="ML570"/>
      <c r="MM570"/>
      <c r="MN570"/>
      <c r="MO570"/>
      <c r="MP570"/>
      <c r="MQ570"/>
      <c r="MR570"/>
      <c r="MS570"/>
      <c r="MT570"/>
      <c r="MU570"/>
      <c r="MV570"/>
      <c r="MW570"/>
      <c r="MX570"/>
      <c r="MY570"/>
      <c r="MZ570"/>
      <c r="NA570"/>
      <c r="NB570"/>
      <c r="NC570"/>
      <c r="ND570"/>
      <c r="NE570"/>
      <c r="NF570"/>
      <c r="NG570"/>
      <c r="NH570"/>
      <c r="NI570"/>
      <c r="NJ570"/>
      <c r="NK570"/>
      <c r="NL570"/>
      <c r="NM570"/>
      <c r="NN570"/>
      <c r="NO570"/>
      <c r="NP570"/>
      <c r="NQ570"/>
      <c r="NR570"/>
      <c r="NS570"/>
      <c r="NT570"/>
      <c r="NU570"/>
      <c r="NV570"/>
      <c r="NW570"/>
      <c r="NX570"/>
      <c r="NY570"/>
      <c r="NZ570"/>
      <c r="OA570"/>
      <c r="OB570"/>
      <c r="OC570"/>
      <c r="OD570"/>
      <c r="OE570"/>
      <c r="OF570"/>
      <c r="OG570"/>
      <c r="OH570"/>
      <c r="OI570"/>
      <c r="OJ570"/>
      <c r="OK570"/>
      <c r="OL570"/>
      <c r="OM570"/>
      <c r="ON570"/>
      <c r="OO570"/>
      <c r="OP570"/>
      <c r="OQ570"/>
      <c r="OR570"/>
      <c r="OS570"/>
      <c r="OT570"/>
      <c r="OU570"/>
      <c r="OV570"/>
      <c r="OW570"/>
      <c r="OX570"/>
      <c r="OY570"/>
      <c r="OZ570"/>
      <c r="PA570"/>
      <c r="PB570"/>
      <c r="PC570"/>
      <c r="PD570"/>
      <c r="PE570"/>
      <c r="PF570"/>
      <c r="PG570"/>
      <c r="PH570"/>
      <c r="PI570"/>
      <c r="PJ570"/>
      <c r="PK570"/>
      <c r="PL570"/>
      <c r="PM570"/>
      <c r="PN570"/>
      <c r="PO570"/>
      <c r="PP570"/>
      <c r="PQ570"/>
      <c r="PR570"/>
      <c r="PS570"/>
      <c r="PT570"/>
      <c r="PU570"/>
      <c r="PV570"/>
      <c r="PW570"/>
      <c r="PX570"/>
      <c r="PY570"/>
      <c r="PZ570"/>
      <c r="QA570"/>
      <c r="QB570"/>
      <c r="QC570"/>
      <c r="QD570"/>
      <c r="QE570"/>
      <c r="QF570"/>
      <c r="QG570"/>
      <c r="QH570"/>
      <c r="QI570"/>
      <c r="QJ570"/>
      <c r="QK570"/>
      <c r="QL570"/>
      <c r="QM570"/>
      <c r="QN570"/>
      <c r="QO570"/>
      <c r="QP570"/>
      <c r="QQ570"/>
      <c r="QR570"/>
      <c r="QS570"/>
      <c r="QT570"/>
      <c r="QU570"/>
      <c r="QV570"/>
      <c r="QW570"/>
      <c r="QX570"/>
      <c r="QY570"/>
      <c r="QZ570"/>
      <c r="RA570"/>
      <c r="RB570"/>
      <c r="RC570"/>
      <c r="RD570"/>
      <c r="RE570"/>
      <c r="RF570"/>
      <c r="RG570"/>
      <c r="RH570"/>
      <c r="RI570"/>
      <c r="RJ570"/>
      <c r="RK570"/>
      <c r="RL570"/>
      <c r="RM570"/>
      <c r="RN570"/>
      <c r="RO570"/>
      <c r="RP570"/>
      <c r="RQ570"/>
    </row>
    <row r="578" ht="12.75" customHeight="1" x14ac:dyDescent="0.2"/>
    <row r="585" ht="13.5" customHeight="1" x14ac:dyDescent="0.2"/>
  </sheetData>
  <sortState ref="M430:Q443">
    <sortCondition ref="M430:M443"/>
    <sortCondition ref="O430:O443"/>
  </sortState>
  <mergeCells count="6">
    <mergeCell ref="A5:D6"/>
    <mergeCell ref="A554:J554"/>
    <mergeCell ref="A555:J557"/>
    <mergeCell ref="A563:J563"/>
    <mergeCell ref="I1:I8"/>
    <mergeCell ref="J1:J8"/>
  </mergeCells>
  <conditionalFormatting sqref="H562 I9:J551">
    <cfRule type="cellIs" dxfId="21" priority="66" operator="lessThan">
      <formula>0</formula>
    </cfRule>
  </conditionalFormatting>
  <conditionalFormatting sqref="G9 G551:G553">
    <cfRule type="cellIs" dxfId="20" priority="67" operator="lessThan">
      <formula>0</formula>
    </cfRule>
  </conditionalFormatting>
  <conditionalFormatting sqref="H9 H551:H552">
    <cfRule type="cellIs" dxfId="19" priority="62" operator="lessThan">
      <formula>0</formula>
    </cfRule>
  </conditionalFormatting>
  <conditionalFormatting sqref="G10:G550">
    <cfRule type="cellIs" dxfId="18" priority="57" operator="lessThan">
      <formula>0</formula>
    </cfRule>
  </conditionalFormatting>
  <conditionalFormatting sqref="G566">
    <cfRule type="cellIs" dxfId="17" priority="47" operator="lessThan">
      <formula>0</formula>
    </cfRule>
  </conditionalFormatting>
  <conditionalFormatting sqref="G567">
    <cfRule type="cellIs" dxfId="16" priority="49" operator="lessThan">
      <formula>0</formula>
    </cfRule>
  </conditionalFormatting>
  <conditionalFormatting sqref="I562:J562 I558:J560">
    <cfRule type="cellIs" dxfId="15" priority="55" operator="lessThan">
      <formula>0</formula>
    </cfRule>
    <cfRule type="cellIs" priority="56" operator="lessThan">
      <formula>0</formula>
    </cfRule>
  </conditionalFormatting>
  <conditionalFormatting sqref="G562">
    <cfRule type="cellIs" dxfId="14" priority="52" operator="lessThan">
      <formula>0</formula>
    </cfRule>
  </conditionalFormatting>
  <conditionalFormatting sqref="I561:J561">
    <cfRule type="cellIs" dxfId="13" priority="53" operator="lessThan">
      <formula>0</formula>
    </cfRule>
    <cfRule type="cellIs" priority="54" operator="lessThan">
      <formula>0</formula>
    </cfRule>
  </conditionalFormatting>
  <conditionalFormatting sqref="H568">
    <cfRule type="cellIs" dxfId="12" priority="50" operator="lessThan">
      <formula>0</formula>
    </cfRule>
    <cfRule type="cellIs" priority="51" operator="lessThan">
      <formula>0</formula>
    </cfRule>
  </conditionalFormatting>
  <conditionalFormatting sqref="G568">
    <cfRule type="cellIs" dxfId="11" priority="48" operator="lessThan">
      <formula>0</formula>
    </cfRule>
  </conditionalFormatting>
  <conditionalFormatting sqref="G567">
    <cfRule type="cellIs" dxfId="10" priority="45" operator="lessThan">
      <formula>0</formula>
    </cfRule>
  </conditionalFormatting>
  <conditionalFormatting sqref="G566">
    <cfRule type="cellIs" dxfId="9" priority="46" operator="lessThan">
      <formula>0</formula>
    </cfRule>
  </conditionalFormatting>
  <conditionalFormatting sqref="G558:G561">
    <cfRule type="cellIs" dxfId="8" priority="43" operator="lessThan">
      <formula>0</formula>
    </cfRule>
  </conditionalFormatting>
  <conditionalFormatting sqref="H10:H550">
    <cfRule type="cellIs" dxfId="7" priority="9" operator="lessThan">
      <formula>0</formula>
    </cfRule>
  </conditionalFormatting>
  <conditionalFormatting sqref="H558:H561">
    <cfRule type="cellIs" dxfId="6" priority="8" operator="lessThan">
      <formula>0</formula>
    </cfRule>
  </conditionalFormatting>
  <conditionalFormatting sqref="H566:H567">
    <cfRule type="cellIs" dxfId="5" priority="7" operator="lessThan">
      <formula>0</formula>
    </cfRule>
  </conditionalFormatting>
  <conditionalFormatting sqref="G564">
    <cfRule type="cellIs" dxfId="4" priority="5" operator="lessThan">
      <formula>0</formula>
    </cfRule>
  </conditionalFormatting>
  <conditionalFormatting sqref="G565">
    <cfRule type="cellIs" dxfId="3" priority="6" operator="lessThan">
      <formula>0</formula>
    </cfRule>
  </conditionalFormatting>
  <conditionalFormatting sqref="G565">
    <cfRule type="cellIs" dxfId="2" priority="3" operator="lessThan">
      <formula>0</formula>
    </cfRule>
  </conditionalFormatting>
  <conditionalFormatting sqref="G564">
    <cfRule type="cellIs" dxfId="1" priority="4" operator="lessThan">
      <formula>0</formula>
    </cfRule>
  </conditionalFormatting>
  <conditionalFormatting sqref="H564:H565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1" orientation="portrait" r:id="rId1"/>
  <headerFooter>
    <oddHeader>&amp;L&amp;"Times,Regular"FY18 Comp of FY18 Initial 07/17/17 vs 
FY19 Initial 07/12/18 State Aid Allocation&amp;C&amp;"Times,Regular"Oklahoma State Department of Education&amp;R&amp;"Times,Regular"07/12/18</oddHeader>
    <oddFooter>&amp;L&amp;"Times,Regular"State Aid Section
Tab &amp;A&amp;C&amp;"Times,Regular"&amp;P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FY18 060818 vs FY19 071218</vt:lpstr>
      <vt:lpstr>FY18 071717 vs FY19 071218</vt:lpstr>
      <vt:lpstr>'FY18 060818 vs FY19 071218'!Print_Area</vt:lpstr>
      <vt:lpstr>'FY18 071717 vs FY19 071218'!Print_Area</vt:lpstr>
      <vt:lpstr>'FY18 060818 vs FY19 071218'!Print_Titles</vt:lpstr>
      <vt:lpstr>'FY18 071717 vs FY19 071218'!Print_Titles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2018-07-13T15:06:34Z</cp:lastPrinted>
  <dcterms:created xsi:type="dcterms:W3CDTF">2015-07-01T17:30:33Z</dcterms:created>
  <dcterms:modified xsi:type="dcterms:W3CDTF">2018-07-13T15:36:23Z</dcterms:modified>
</cp:coreProperties>
</file>