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30" windowWidth="23040" windowHeight="11760" tabRatio="989"/>
  </bookViews>
  <sheets>
    <sheet name="FY18 Adj Initial vs FY18 Midyr " sheetId="4" r:id="rId1"/>
    <sheet name="FY17 Adj. Midyr vs FY18 Midyr" sheetId="6" r:id="rId2"/>
  </sheets>
  <definedNames>
    <definedName name="_xlnm.Print_Area" localSheetId="1">'FY17 Adj. Midyr vs FY18 Midyr'!$A$9:$M$574</definedName>
    <definedName name="_xlnm.Print_Area" localSheetId="0">'FY18 Adj Initial vs FY18 Midyr '!$A$9:$J$562</definedName>
    <definedName name="_xlnm.Print_Titles" localSheetId="1">'FY17 Adj. Midyr vs FY18 Midyr'!$1:$8</definedName>
    <definedName name="_xlnm.Print_Titles" localSheetId="0">'FY18 Adj Initial vs FY18 Midyr '!$1:$8</definedName>
  </definedNames>
  <calcPr calcId="145621"/>
</workbook>
</file>

<file path=xl/calcChain.xml><?xml version="1.0" encoding="utf-8"?>
<calcChain xmlns="http://schemas.openxmlformats.org/spreadsheetml/2006/main">
  <c r="K574" i="6" l="1"/>
  <c r="K572" i="6"/>
  <c r="K561" i="6"/>
  <c r="K551" i="6"/>
  <c r="K549" i="6"/>
  <c r="K548" i="6"/>
  <c r="K547" i="6"/>
  <c r="K546" i="6"/>
  <c r="K545" i="6"/>
  <c r="K544" i="6"/>
  <c r="K543" i="6"/>
  <c r="K542" i="6"/>
  <c r="K541" i="6"/>
  <c r="K540" i="6"/>
  <c r="K539" i="6"/>
  <c r="K538" i="6"/>
  <c r="K537" i="6"/>
  <c r="K536" i="6"/>
  <c r="K535" i="6"/>
  <c r="K534" i="6"/>
  <c r="K533" i="6"/>
  <c r="K532" i="6"/>
  <c r="K531" i="6"/>
  <c r="K530" i="6"/>
  <c r="K529" i="6"/>
  <c r="K528" i="6"/>
  <c r="K527" i="6"/>
  <c r="K526" i="6"/>
  <c r="K525" i="6"/>
  <c r="K524" i="6"/>
  <c r="K523" i="6"/>
  <c r="K522" i="6"/>
  <c r="K521" i="6"/>
  <c r="K520" i="6"/>
  <c r="K519" i="6"/>
  <c r="K518" i="6"/>
  <c r="K517" i="6"/>
  <c r="K516" i="6"/>
  <c r="K515" i="6"/>
  <c r="K514" i="6"/>
  <c r="K513" i="6"/>
  <c r="K512" i="6"/>
  <c r="K511" i="6"/>
  <c r="K510" i="6"/>
  <c r="K509" i="6"/>
  <c r="K508" i="6"/>
  <c r="K507" i="6"/>
  <c r="K506" i="6"/>
  <c r="K505" i="6"/>
  <c r="K504" i="6"/>
  <c r="K503" i="6"/>
  <c r="K502" i="6"/>
  <c r="K501" i="6"/>
  <c r="K500" i="6"/>
  <c r="K499" i="6"/>
  <c r="K498" i="6"/>
  <c r="K497" i="6"/>
  <c r="K496" i="6"/>
  <c r="K495" i="6"/>
  <c r="K494" i="6"/>
  <c r="K493" i="6"/>
  <c r="K492" i="6"/>
  <c r="K491" i="6"/>
  <c r="K490" i="6"/>
  <c r="K489" i="6"/>
  <c r="K488" i="6"/>
  <c r="K487" i="6"/>
  <c r="K486" i="6"/>
  <c r="K485" i="6"/>
  <c r="K484" i="6"/>
  <c r="K483" i="6"/>
  <c r="K482" i="6"/>
  <c r="K481" i="6"/>
  <c r="K480" i="6"/>
  <c r="K479" i="6"/>
  <c r="K478" i="6"/>
  <c r="K477" i="6"/>
  <c r="K476" i="6"/>
  <c r="K475" i="6"/>
  <c r="K474" i="6"/>
  <c r="K473" i="6"/>
  <c r="K472" i="6"/>
  <c r="K471" i="6"/>
  <c r="K470" i="6"/>
  <c r="K469" i="6"/>
  <c r="K468" i="6"/>
  <c r="K467" i="6"/>
  <c r="K466" i="6"/>
  <c r="K465" i="6"/>
  <c r="K464" i="6"/>
  <c r="K463" i="6"/>
  <c r="K462" i="6"/>
  <c r="K461" i="6"/>
  <c r="K460" i="6"/>
  <c r="K459" i="6"/>
  <c r="K458" i="6"/>
  <c r="K457" i="6"/>
  <c r="K456" i="6"/>
  <c r="K455" i="6"/>
  <c r="K454" i="6"/>
  <c r="K452" i="6"/>
  <c r="K451" i="6"/>
  <c r="K450" i="6"/>
  <c r="K449" i="6"/>
  <c r="K448" i="6"/>
  <c r="K447" i="6"/>
  <c r="K446" i="6"/>
  <c r="K445" i="6"/>
  <c r="K444" i="6"/>
  <c r="K443" i="6"/>
  <c r="K442" i="6"/>
  <c r="K441" i="6"/>
  <c r="K440" i="6"/>
  <c r="K439" i="6"/>
  <c r="K438" i="6"/>
  <c r="K437" i="6"/>
  <c r="K436" i="6"/>
  <c r="K435" i="6"/>
  <c r="K434" i="6"/>
  <c r="K433" i="6"/>
  <c r="K432" i="6"/>
  <c r="K431" i="6"/>
  <c r="K430" i="6"/>
  <c r="K429" i="6"/>
  <c r="K428" i="6"/>
  <c r="K427" i="6"/>
  <c r="K426" i="6"/>
  <c r="K425" i="6"/>
  <c r="K424" i="6"/>
  <c r="K423" i="6"/>
  <c r="K422" i="6"/>
  <c r="K421" i="6"/>
  <c r="K420" i="6"/>
  <c r="K419" i="6"/>
  <c r="K418" i="6"/>
  <c r="K417" i="6"/>
  <c r="K416" i="6"/>
  <c r="K415" i="6"/>
  <c r="K414" i="6"/>
  <c r="K413" i="6"/>
  <c r="K412" i="6"/>
  <c r="K411" i="6"/>
  <c r="K410" i="6"/>
  <c r="K409" i="6"/>
  <c r="K408" i="6"/>
  <c r="K407" i="6"/>
  <c r="K406" i="6"/>
  <c r="K405" i="6"/>
  <c r="K404" i="6"/>
  <c r="K403" i="6"/>
  <c r="K402" i="6"/>
  <c r="K401" i="6"/>
  <c r="K400" i="6"/>
  <c r="K399" i="6"/>
  <c r="K398" i="6"/>
  <c r="K397" i="6"/>
  <c r="K396" i="6"/>
  <c r="K395" i="6"/>
  <c r="K394" i="6"/>
  <c r="K393" i="6"/>
  <c r="K392" i="6"/>
  <c r="K391" i="6"/>
  <c r="K390" i="6"/>
  <c r="K389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4" i="6"/>
  <c r="K373" i="6"/>
  <c r="K372" i="6"/>
  <c r="K371" i="6"/>
  <c r="K370" i="6"/>
  <c r="K369" i="6"/>
  <c r="K367" i="6"/>
  <c r="K366" i="6"/>
  <c r="K365" i="6"/>
  <c r="K364" i="6"/>
  <c r="K363" i="6"/>
  <c r="K362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J572" i="6"/>
  <c r="J561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A551" i="6" l="1"/>
  <c r="H549" i="6"/>
  <c r="E574" i="6"/>
  <c r="H574" i="6" s="1"/>
  <c r="H571" i="6"/>
  <c r="H570" i="6"/>
  <c r="H566" i="6"/>
  <c r="H565" i="6"/>
  <c r="H564" i="6"/>
  <c r="H560" i="6"/>
  <c r="H559" i="6"/>
  <c r="H561" i="6" s="1"/>
  <c r="H548" i="6"/>
  <c r="H547" i="6"/>
  <c r="H546" i="6"/>
  <c r="H545" i="6"/>
  <c r="H544" i="6"/>
  <c r="H543" i="6"/>
  <c r="H542" i="6"/>
  <c r="H541" i="6"/>
  <c r="H540" i="6"/>
  <c r="H539" i="6"/>
  <c r="H538" i="6"/>
  <c r="H537" i="6"/>
  <c r="H536" i="6"/>
  <c r="H535" i="6"/>
  <c r="H534" i="6"/>
  <c r="H533" i="6"/>
  <c r="H532" i="6"/>
  <c r="H531" i="6"/>
  <c r="H530" i="6"/>
  <c r="H529" i="6"/>
  <c r="H528" i="6"/>
  <c r="H527" i="6"/>
  <c r="H526" i="6"/>
  <c r="H525" i="6"/>
  <c r="H524" i="6"/>
  <c r="H523" i="6"/>
  <c r="H522" i="6"/>
  <c r="H521" i="6"/>
  <c r="H520" i="6"/>
  <c r="H519" i="6"/>
  <c r="H518" i="6"/>
  <c r="H517" i="6"/>
  <c r="H516" i="6"/>
  <c r="H515" i="6"/>
  <c r="H514" i="6"/>
  <c r="H513" i="6"/>
  <c r="H512" i="6"/>
  <c r="H511" i="6"/>
  <c r="H510" i="6"/>
  <c r="H509" i="6"/>
  <c r="H508" i="6"/>
  <c r="H507" i="6"/>
  <c r="H506" i="6"/>
  <c r="H505" i="6"/>
  <c r="H504" i="6"/>
  <c r="H503" i="6"/>
  <c r="H502" i="6"/>
  <c r="H501" i="6"/>
  <c r="H500" i="6"/>
  <c r="H499" i="6"/>
  <c r="H498" i="6"/>
  <c r="H497" i="6"/>
  <c r="H496" i="6"/>
  <c r="H495" i="6"/>
  <c r="H494" i="6"/>
  <c r="H493" i="6"/>
  <c r="H492" i="6"/>
  <c r="H491" i="6"/>
  <c r="H490" i="6"/>
  <c r="H489" i="6"/>
  <c r="H488" i="6"/>
  <c r="H487" i="6"/>
  <c r="H486" i="6"/>
  <c r="H485" i="6"/>
  <c r="H484" i="6"/>
  <c r="H483" i="6"/>
  <c r="H482" i="6"/>
  <c r="H481" i="6"/>
  <c r="H480" i="6"/>
  <c r="H479" i="6"/>
  <c r="H478" i="6"/>
  <c r="H477" i="6"/>
  <c r="H476" i="6"/>
  <c r="H475" i="6"/>
  <c r="H474" i="6"/>
  <c r="H473" i="6"/>
  <c r="H472" i="6"/>
  <c r="H471" i="6"/>
  <c r="H470" i="6"/>
  <c r="H469" i="6"/>
  <c r="H468" i="6"/>
  <c r="H467" i="6"/>
  <c r="H466" i="6"/>
  <c r="H465" i="6"/>
  <c r="H464" i="6"/>
  <c r="H463" i="6"/>
  <c r="H462" i="6"/>
  <c r="H461" i="6"/>
  <c r="H460" i="6"/>
  <c r="H459" i="6"/>
  <c r="H458" i="6"/>
  <c r="H457" i="6"/>
  <c r="H456" i="6"/>
  <c r="H455" i="6"/>
  <c r="H454" i="6"/>
  <c r="H453" i="6"/>
  <c r="H452" i="6"/>
  <c r="H451" i="6"/>
  <c r="H450" i="6"/>
  <c r="H449" i="6"/>
  <c r="H448" i="6"/>
  <c r="H447" i="6"/>
  <c r="H446" i="6"/>
  <c r="H445" i="6"/>
  <c r="H444" i="6"/>
  <c r="H443" i="6"/>
  <c r="H442" i="6"/>
  <c r="H441" i="6"/>
  <c r="H440" i="6"/>
  <c r="H439" i="6"/>
  <c r="H438" i="6"/>
  <c r="H437" i="6"/>
  <c r="H436" i="6"/>
  <c r="H435" i="6"/>
  <c r="H434" i="6"/>
  <c r="H433" i="6"/>
  <c r="H432" i="6"/>
  <c r="H431" i="6"/>
  <c r="H430" i="6"/>
  <c r="H429" i="6"/>
  <c r="H428" i="6"/>
  <c r="H427" i="6"/>
  <c r="H426" i="6"/>
  <c r="H425" i="6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H410" i="6"/>
  <c r="H409" i="6"/>
  <c r="H408" i="6"/>
  <c r="H407" i="6"/>
  <c r="H406" i="6"/>
  <c r="H405" i="6"/>
  <c r="H404" i="6"/>
  <c r="H403" i="6"/>
  <c r="H402" i="6"/>
  <c r="H401" i="6"/>
  <c r="H400" i="6"/>
  <c r="H399" i="6"/>
  <c r="H398" i="6"/>
  <c r="H397" i="6"/>
  <c r="H396" i="6"/>
  <c r="H395" i="6"/>
  <c r="H394" i="6"/>
  <c r="H393" i="6"/>
  <c r="H392" i="6"/>
  <c r="H391" i="6"/>
  <c r="H390" i="6"/>
  <c r="H389" i="6"/>
  <c r="H388" i="6"/>
  <c r="H387" i="6"/>
  <c r="H386" i="6"/>
  <c r="H385" i="6"/>
  <c r="H384" i="6"/>
  <c r="H383" i="6"/>
  <c r="H382" i="6"/>
  <c r="H381" i="6"/>
  <c r="H380" i="6"/>
  <c r="H379" i="6"/>
  <c r="H378" i="6"/>
  <c r="H377" i="6"/>
  <c r="H376" i="6"/>
  <c r="H375" i="6"/>
  <c r="H374" i="6"/>
  <c r="H373" i="6"/>
  <c r="H372" i="6"/>
  <c r="H371" i="6"/>
  <c r="H370" i="6"/>
  <c r="H369" i="6"/>
  <c r="H368" i="6"/>
  <c r="H367" i="6"/>
  <c r="H366" i="6"/>
  <c r="H365" i="6"/>
  <c r="H364" i="6"/>
  <c r="H363" i="6"/>
  <c r="H362" i="6"/>
  <c r="H361" i="6"/>
  <c r="H360" i="6"/>
  <c r="H359" i="6"/>
  <c r="H358" i="6"/>
  <c r="H357" i="6"/>
  <c r="H356" i="6"/>
  <c r="H355" i="6"/>
  <c r="H354" i="6"/>
  <c r="H353" i="6"/>
  <c r="H352" i="6"/>
  <c r="H351" i="6"/>
  <c r="H350" i="6"/>
  <c r="H349" i="6"/>
  <c r="H348" i="6"/>
  <c r="H347" i="6"/>
  <c r="H346" i="6"/>
  <c r="H345" i="6"/>
  <c r="H344" i="6"/>
  <c r="H343" i="6"/>
  <c r="H342" i="6"/>
  <c r="H341" i="6"/>
  <c r="H340" i="6"/>
  <c r="H339" i="6"/>
  <c r="H338" i="6"/>
  <c r="H337" i="6"/>
  <c r="H336" i="6"/>
  <c r="H335" i="6"/>
  <c r="H334" i="6"/>
  <c r="H333" i="6"/>
  <c r="H332" i="6"/>
  <c r="H331" i="6"/>
  <c r="H330" i="6"/>
  <c r="H329" i="6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G551" i="6"/>
  <c r="G574" i="6" s="1"/>
  <c r="G561" i="6"/>
  <c r="E561" i="6"/>
  <c r="H551" i="6" l="1"/>
  <c r="H572" i="6"/>
  <c r="F551" i="6" l="1"/>
  <c r="E572" i="6" l="1"/>
  <c r="M551" i="6" l="1"/>
  <c r="L551" i="6"/>
  <c r="I551" i="6"/>
  <c r="I574" i="6" s="1"/>
  <c r="E551" i="6"/>
  <c r="J551" i="6" l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550" i="4"/>
  <c r="J574" i="6" l="1"/>
  <c r="J550" i="4"/>
  <c r="I550" i="4"/>
  <c r="F550" i="4"/>
  <c r="A550" i="4"/>
  <c r="G9" i="4"/>
  <c r="H9" i="4" s="1"/>
  <c r="G550" i="4" l="1"/>
  <c r="H550" i="4" l="1"/>
</calcChain>
</file>

<file path=xl/sharedStrings.xml><?xml version="1.0" encoding="utf-8"?>
<sst xmlns="http://schemas.openxmlformats.org/spreadsheetml/2006/main" count="6387" uniqueCount="955">
  <si>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</si>
  <si>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</si>
  <si>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</si>
  <si>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</si>
  <si>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</si>
  <si>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</si>
  <si>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</si>
  <si>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</si>
  <si>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</si>
  <si>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</si>
  <si>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</si>
  <si>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</si>
  <si>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</si>
  <si>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</si>
  <si>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</si>
  <si>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</si>
  <si>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</si>
  <si>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</si>
  <si>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</si>
  <si>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</si>
  <si>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</si>
  <si>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</si>
  <si>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</si>
  <si>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</si>
  <si>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</si>
  <si>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</si>
  <si>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</si>
  <si>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</si>
  <si>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</si>
  <si>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</si>
  <si>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</si>
  <si>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</si>
  <si>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</si>
  <si>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</si>
  <si>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</si>
  <si>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</si>
  <si>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</si>
  <si>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</si>
  <si>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</si>
  <si>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</si>
  <si>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</si>
  <si>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</si>
  <si>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</si>
  <si>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</si>
  <si>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</si>
  <si>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</si>
  <si>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</si>
  <si>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</si>
  <si>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</si>
  <si>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</si>
  <si>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</si>
  <si>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</si>
  <si>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</si>
  <si>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</si>
  <si>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</si>
  <si>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</si>
  <si>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</si>
  <si>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</si>
  <si>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</si>
  <si>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</si>
  <si>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</si>
  <si>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</si>
  <si>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</si>
  <si>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</si>
  <si>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</si>
  <si>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</si>
  <si>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</si>
  <si>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</si>
  <si>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</si>
  <si>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</si>
  <si>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</si>
  <si>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</si>
  <si>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</si>
  <si>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</si>
  <si>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</si>
  <si>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</si>
  <si>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</si>
  <si>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</si>
  <si>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</si>
  <si>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</si>
  <si>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</si>
  <si>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</si>
  <si>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</si>
  <si>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</si>
  <si>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</si>
  <si>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</si>
  <si>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</si>
  <si>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</si>
  <si>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</si>
  <si>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</si>
  <si>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</si>
  <si>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</si>
  <si>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</si>
  <si>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</si>
  <si>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</si>
  <si>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</si>
  <si>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</si>
  <si>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</si>
  <si>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</si>
  <si>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</si>
  <si>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</si>
  <si>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</si>
  <si>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</si>
  <si>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</si>
  <si>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</si>
  <si>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</si>
  <si>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</si>
  <si>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</si>
  <si>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</si>
  <si>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</si>
  <si>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</si>
  <si>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</si>
  <si>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</si>
  <si>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</si>
  <si>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</si>
  <si>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</si>
  <si>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</si>
  <si>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</si>
  <si>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</si>
  <si>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</si>
  <si>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</si>
  <si>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</si>
  <si>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</si>
  <si>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</si>
  <si>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</si>
  <si>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</si>
  <si>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</si>
  <si>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</si>
  <si>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</si>
  <si>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</si>
  <si>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</si>
  <si>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</si>
  <si>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</si>
  <si>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</si>
  <si>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</si>
  <si>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</si>
  <si>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</si>
  <si>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</si>
  <si>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</si>
  <si>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</si>
  <si>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</si>
  <si>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</si>
  <si>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</si>
  <si>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</si>
  <si>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</si>
  <si>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</si>
  <si>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</si>
  <si>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</si>
  <si>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</si>
  <si>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</si>
  <si>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</si>
  <si>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</si>
  <si>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</si>
  <si>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</si>
  <si>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</si>
  <si>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</si>
  <si>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</si>
  <si>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</si>
  <si>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</si>
  <si>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</si>
  <si>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</si>
  <si>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</si>
  <si>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</si>
  <si>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</si>
  <si>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</si>
  <si>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</si>
  <si>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</si>
  <si>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</si>
  <si>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</si>
  <si>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</si>
  <si>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</si>
  <si>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</si>
  <si>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</si>
  <si>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</si>
  <si>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</si>
  <si>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</si>
  <si>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</si>
  <si>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</si>
  <si>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</si>
  <si>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</si>
  <si>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</si>
  <si>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</si>
  <si>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</si>
  <si>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</si>
  <si>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</si>
  <si>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</si>
  <si>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</si>
  <si>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</si>
  <si>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</si>
  <si>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</si>
  <si>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</si>
  <si>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</si>
  <si>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</si>
  <si>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</si>
  <si>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</si>
  <si>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</si>
  <si>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</si>
  <si>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</si>
  <si>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</si>
  <si>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</si>
  <si>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</si>
  <si>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</si>
  <si>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</si>
  <si>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</si>
  <si>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</si>
  <si>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</si>
  <si>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</si>
  <si>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</si>
  <si>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</si>
  <si>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</si>
  <si>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</si>
  <si>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</si>
  <si>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</si>
  <si>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</si>
  <si>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</si>
  <si>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</si>
  <si>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</si>
  <si>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</si>
  <si>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</si>
  <si>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</si>
  <si>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</si>
  <si>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</si>
  <si>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</si>
  <si>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</si>
  <si>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</si>
  <si>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</si>
  <si>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</si>
  <si>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</si>
  <si>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</si>
  <si>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</si>
  <si>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</si>
  <si>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</si>
  <si>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</si>
  <si>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</si>
  <si>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</si>
  <si>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</si>
  <si>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</si>
  <si>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</si>
  <si>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</si>
  <si>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</si>
  <si>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</si>
  <si>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</si>
  <si>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</si>
  <si>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</si>
  <si>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</si>
  <si>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</si>
  <si>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</si>
  <si>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</si>
  <si>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</si>
  <si>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</si>
  <si>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</si>
  <si>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</si>
  <si>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</si>
  <si>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</si>
  <si>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</si>
  <si>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</si>
  <si>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</si>
  <si>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</si>
  <si>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</si>
  <si>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</si>
  <si>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</si>
  <si>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</si>
  <si>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</si>
  <si>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</si>
  <si>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</si>
  <si>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</si>
  <si>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</si>
  <si>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</si>
  <si>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</si>
  <si>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</si>
  <si>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</si>
  <si>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</si>
  <si>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</si>
  <si>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</si>
  <si>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</si>
  <si>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</si>
  <si>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</si>
  <si>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</si>
  <si>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</si>
  <si>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</si>
  <si>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</si>
  <si>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</si>
  <si>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</si>
  <si>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</si>
  <si>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</si>
  <si>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</si>
  <si>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</si>
  <si>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</si>
  <si>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</si>
  <si>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</si>
  <si>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</si>
  <si>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</si>
  <si>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</si>
  <si>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</si>
  <si>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</si>
  <si>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</si>
  <si>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</si>
  <si>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</si>
  <si>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</si>
  <si>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</si>
  <si>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</si>
  <si>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</si>
  <si>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</si>
  <si>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</si>
  <si>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</si>
  <si>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</si>
  <si>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</si>
  <si>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</si>
  <si>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</si>
  <si>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</si>
  <si>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</si>
  <si>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</si>
  <si>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</si>
  <si>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</si>
  <si>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</si>
  <si>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</si>
  <si>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</si>
  <si>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</si>
  <si>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</si>
  <si>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</si>
  <si>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</si>
  <si>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</si>
  <si>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</si>
  <si>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</si>
  <si>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</si>
  <si>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</si>
  <si>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</si>
  <si>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</si>
  <si>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</si>
  <si>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</si>
  <si>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</si>
  <si>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</si>
  <si>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</si>
  <si>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</si>
  <si>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</si>
  <si>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</si>
  <si>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</si>
  <si>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</si>
  <si>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</si>
  <si>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</si>
  <si>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</si>
  <si>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</si>
  <si>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</si>
  <si>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</si>
  <si>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</si>
  <si>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</si>
  <si>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</si>
  <si>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</si>
  <si>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</si>
  <si>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</si>
  <si>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</si>
  <si>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</si>
  <si>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</si>
  <si>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</si>
  <si>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</si>
  <si>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</si>
  <si>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</si>
  <si>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</si>
  <si>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</si>
  <si>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</si>
  <si>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</si>
  <si>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</si>
  <si>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</si>
  <si>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</si>
  <si>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</si>
  <si>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</si>
  <si>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</si>
  <si>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</si>
  <si>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</si>
  <si>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</si>
  <si>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</si>
  <si>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</si>
  <si>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</si>
  <si>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</si>
  <si>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</si>
  <si>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</si>
  <si>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</si>
  <si>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</si>
  <si>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</si>
  <si>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</si>
  <si>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</si>
  <si>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</si>
  <si>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</si>
  <si>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</si>
  <si>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</si>
  <si>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</si>
  <si>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</si>
  <si>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</si>
  <si>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</si>
  <si>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</si>
  <si>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</si>
  <si>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</si>
  <si>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</si>
  <si>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</si>
  <si>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</si>
  <si>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</si>
  <si>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</si>
  <si>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</si>
  <si>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</si>
  <si>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</si>
  <si>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</si>
  <si>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</si>
  <si>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</si>
  <si>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</si>
  <si>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</si>
  <si>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</si>
  <si>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</si>
  <si>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</si>
  <si>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</si>
  <si>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</si>
  <si>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</si>
  <si>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</si>
  <si>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</si>
  <si>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</si>
  <si>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</si>
  <si>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</si>
  <si>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</si>
  <si>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</si>
  <si>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</si>
  <si>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</si>
  <si>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</si>
  <si>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</si>
  <si>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</si>
  <si>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</si>
  <si>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</si>
  <si>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</si>
  <si>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</si>
  <si>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</si>
  <si>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</si>
  <si>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</si>
  <si>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</si>
  <si>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</si>
  <si>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</si>
  <si>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</si>
  <si>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</si>
  <si>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</si>
  <si>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</si>
  <si>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</si>
  <si>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</si>
  <si>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</si>
  <si>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</si>
  <si>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</si>
  <si>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</si>
  <si>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</si>
  <si>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</si>
  <si>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</si>
  <si>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</si>
  <si>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</si>
  <si>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</si>
  <si>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</si>
  <si>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</si>
  <si>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</si>
  <si>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</si>
  <si>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</si>
  <si>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</si>
  <si>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</si>
  <si>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</si>
  <si>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</si>
  <si>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</si>
  <si>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</si>
  <si>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</si>
  <si>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</si>
  <si>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</si>
  <si>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</si>
  <si>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</si>
  <si>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</si>
  <si>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</si>
  <si>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</si>
  <si>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</si>
  <si>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</si>
  <si>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</si>
  <si>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</si>
  <si>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</si>
  <si>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</si>
  <si>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</si>
  <si>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</si>
  <si>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</si>
  <si>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</si>
  <si>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</si>
  <si>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</si>
  <si>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</si>
  <si>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</si>
  <si>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</si>
  <si>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</si>
  <si>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</si>
  <si>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</si>
  <si>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</si>
  <si>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</si>
  <si>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</si>
  <si>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</si>
  <si>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</si>
  <si>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</si>
  <si>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</si>
  <si>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</si>
  <si>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</si>
  <si>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</si>
  <si>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</si>
  <si>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</si>
  <si>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</si>
  <si>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</si>
  <si>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</si>
  <si>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</si>
  <si>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</si>
  <si>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</si>
  <si>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</si>
  <si>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</si>
  <si>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</si>
  <si>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</si>
  <si>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</si>
  <si>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</si>
  <si>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</si>
  <si>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</si>
  <si>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</si>
  <si>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</si>
  <si>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</si>
  <si>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</si>
  <si>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</si>
  <si>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</si>
  <si>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</si>
  <si>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</si>
  <si>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</si>
  <si>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</si>
  <si>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</si>
  <si>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</si>
  <si>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</si>
  <si>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</si>
  <si>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</si>
  <si>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</si>
  <si>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</si>
  <si>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</si>
  <si>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</si>
  <si>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</si>
  <si>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</si>
  <si>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</si>
  <si>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</si>
  <si>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</si>
  <si>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</si>
  <si>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</si>
  <si>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</si>
  <si>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</si>
  <si>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</si>
  <si>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</si>
  <si>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</si>
  <si>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</si>
  <si>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</si>
  <si>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</si>
  <si>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</si>
  <si>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</si>
  <si>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</si>
  <si>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</si>
  <si>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</si>
  <si>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</si>
  <si>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</si>
  <si>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</si>
  <si>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</si>
  <si>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</si>
  <si>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</si>
  <si>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</si>
  <si>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</si>
  <si>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</si>
  <si>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</si>
  <si>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</si>
  <si>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</si>
  <si>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</si>
  <si>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</si>
  <si>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</si>
  <si>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</si>
  <si>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</si>
  <si>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</si>
  <si>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</si>
  <si>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</si>
  <si>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</si>
  <si>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</si>
  <si>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</si>
  <si>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</si>
  <si>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</si>
  <si>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</si>
  <si>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</si>
  <si>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</si>
  <si>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</si>
  <si>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</si>
  <si>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</si>
  <si>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</si>
  <si>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</si>
  <si>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</si>
  <si>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</si>
  <si>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</si>
  <si>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</si>
  <si>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</si>
  <si>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</si>
  <si>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</si>
  <si>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</si>
  <si>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</si>
  <si>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</si>
  <si>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</si>
  <si>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</si>
  <si>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</si>
  <si>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</si>
  <si>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</si>
  <si>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</si>
  <si>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</si>
  <si>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</si>
  <si>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</si>
  <si>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</si>
  <si>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</si>
  <si>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</si>
  <si>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</si>
  <si>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</si>
  <si>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</si>
  <si>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</si>
  <si>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</si>
  <si>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</si>
  <si>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</si>
  <si>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</si>
  <si>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</si>
  <si>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</si>
  <si>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</si>
  <si>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</si>
  <si>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</si>
  <si>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</si>
  <si>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</si>
  <si>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</si>
  <si>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</si>
  <si>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</si>
  <si>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</si>
  <si>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</si>
  <si>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</si>
  <si>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</si>
  <si>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</si>
  <si>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</si>
  <si>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</si>
  <si>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</si>
  <si>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</si>
  <si>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</si>
  <si>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</si>
  <si>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</si>
  <si>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</si>
  <si>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</si>
  <si>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</si>
  <si>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</si>
  <si>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</si>
  <si>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</si>
  <si>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</si>
  <si>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</si>
  <si>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</si>
  <si>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</si>
  <si>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</si>
  <si>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</si>
  <si>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</si>
  <si>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</si>
  <si>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</si>
  <si>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</si>
  <si>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</si>
  <si>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</si>
  <si>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</si>
  <si>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</si>
  <si>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</si>
  <si>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</si>
  <si>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</si>
  <si>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</si>
  <si>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</si>
  <si>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</si>
  <si>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</si>
  <si>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</si>
  <si>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</si>
  <si>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</si>
  <si>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</si>
  <si>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</si>
  <si>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</si>
  <si>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</si>
  <si>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</si>
  <si>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</si>
  <si>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</si>
  <si>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</si>
  <si>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</si>
  <si>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</si>
  <si>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</si>
  <si>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</si>
  <si>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</si>
  <si>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</si>
  <si>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</si>
  <si>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</si>
  <si>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</si>
  <si>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</si>
  <si>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</si>
  <si>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</si>
  <si>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</si>
  <si>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</si>
  <si>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</si>
  <si>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</si>
  <si>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</si>
  <si>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</si>
  <si>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</si>
  <si>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</si>
  <si>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</si>
  <si>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</si>
  <si>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</si>
  <si>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</si>
  <si>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</si>
  <si>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</si>
  <si>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</si>
  <si>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</si>
  <si>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</si>
  <si>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</si>
  <si>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</si>
  <si>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</si>
  <si>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</si>
  <si>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</si>
  <si>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</si>
  <si>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</si>
  <si>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</si>
  <si>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</si>
  <si>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</si>
  <si>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</si>
  <si>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</si>
  <si>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</si>
  <si>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</si>
  <si>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</si>
  <si>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</si>
  <si>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</si>
  <si>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</si>
  <si>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</si>
  <si>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</si>
  <si>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</si>
  <si>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</si>
  <si>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</si>
  <si>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</si>
  <si>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</si>
  <si>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</si>
  <si>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</si>
  <si>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</si>
  <si>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</si>
  <si>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</si>
  <si>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</si>
  <si>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</si>
  <si>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</si>
  <si>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</si>
  <si>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</si>
  <si>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</si>
  <si>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</si>
  <si>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</si>
  <si>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</si>
  <si>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</si>
  <si>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</si>
  <si>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</si>
  <si>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</si>
  <si>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</si>
  <si>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</si>
  <si>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</si>
  <si>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</si>
  <si>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</si>
  <si>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</si>
  <si>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</si>
  <si>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</si>
  <si>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</si>
  <si>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</si>
  <si>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</si>
  <si>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</si>
  <si>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</si>
  <si>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</si>
  <si>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</si>
  <si>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</si>
  <si>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</si>
  <si>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</si>
  <si>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</si>
  <si>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</si>
  <si>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</si>
  <si>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</si>
  <si>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</si>
  <si>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</si>
  <si>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</si>
  <si>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</si>
  <si>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</si>
  <si>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</si>
  <si>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</si>
  <si>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</si>
  <si>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</si>
  <si>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</si>
  <si>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</si>
  <si>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</si>
  <si>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</si>
  <si>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</si>
  <si>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</si>
  <si>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</si>
  <si>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</si>
  <si>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</si>
  <si>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</si>
  <si>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</si>
  <si>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</si>
  <si>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</si>
  <si>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</si>
  <si>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</si>
  <si>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</si>
  <si>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</si>
  <si>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</si>
  <si>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</si>
  <si>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</si>
  <si>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</si>
  <si>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</si>
  <si>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</si>
  <si>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</si>
  <si>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</si>
  <si>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</si>
  <si>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</si>
  <si>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</si>
  <si>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</si>
  <si>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</si>
  <si>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</si>
  <si>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</si>
  <si>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</si>
  <si>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</si>
  <si>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</si>
  <si>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</si>
  <si>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</si>
  <si>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</si>
  <si>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</si>
  <si>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</si>
  <si>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</si>
  <si>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</si>
  <si>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</si>
  <si>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</si>
  <si>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</si>
  <si>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</si>
  <si>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</si>
  <si>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</si>
  <si>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</si>
  <si>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</si>
  <si>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</si>
  <si>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</si>
  <si>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</si>
  <si>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</si>
  <si>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</si>
  <si>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</si>
  <si>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</si>
  <si>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</si>
  <si>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</si>
  <si>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</si>
  <si>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</si>
  <si>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</si>
  <si>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</si>
  <si>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</si>
  <si>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</si>
  <si>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</si>
  <si>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</si>
  <si>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</si>
  <si>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</si>
  <si>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</si>
  <si>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</si>
  <si>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</si>
  <si>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</si>
  <si>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</si>
  <si>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</si>
  <si>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</si>
  <si>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</si>
  <si>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</si>
  <si>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</si>
  <si>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</si>
  <si>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</si>
  <si>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</si>
  <si>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</si>
  <si>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</si>
  <si>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</si>
  <si>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</si>
  <si>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</si>
  <si>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Allocation</t>
  </si>
  <si>
    <t>Col. 1</t>
  </si>
  <si>
    <t>Col. 2</t>
  </si>
  <si>
    <t>Col. 3</t>
  </si>
  <si>
    <t>(Col. 2 - Col. 1)</t>
  </si>
  <si>
    <t>Differences</t>
  </si>
  <si>
    <t>Col. 4</t>
  </si>
  <si>
    <t>(Col. 3 ÷ Col. 1)</t>
  </si>
  <si>
    <t>Growth/Loss</t>
  </si>
  <si>
    <t>Percentage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</si>
  <si>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</si>
  <si>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</si>
  <si>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</si>
  <si>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</si>
  <si>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</si>
  <si>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</si>
  <si>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</si>
  <si>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</si>
  <si>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</si>
  <si>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</si>
  <si>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ANNEXATION AND CONSOLIDATIONS</t>
  </si>
  <si>
    <t>FY2018</t>
  </si>
  <si>
    <t xml:space="preserve">HUGO                          </t>
  </si>
  <si>
    <t xml:space="preserve">FARGO                         </t>
  </si>
  <si>
    <t>E021</t>
  </si>
  <si>
    <t>71I009 Davidson dispensed with grades 9 - 12, changing to 71C009 Davidson effective 07/01/17</t>
  </si>
  <si>
    <t xml:space="preserve">33I035 Olustee consolidated with 33I025 Eldorado, to form "New" consolidated 33I040 Olustee-Eldorado effective 06/26/17 </t>
  </si>
  <si>
    <t xml:space="preserve">OLUSTEE-ELDORADO                       </t>
  </si>
  <si>
    <t>OKC CHARTER: SANTA FE SOUTH</t>
  </si>
  <si>
    <t>E024</t>
  </si>
  <si>
    <t>OKC CHARTER: DOVE SCIENCE ACADEMY</t>
  </si>
  <si>
    <t xml:space="preserve">CANADIAN: CARLTON LANDING                      </t>
  </si>
  <si>
    <t>55E005 OKC Charter: Dove Science Academy closed 06/30/17</t>
  </si>
  <si>
    <t>55E013 OKC Charter: Dove Science Elem. Academy closed 06/30/17</t>
  </si>
  <si>
    <t>55E016 OKC Charter: Harper Academy lost OKC sponsorship (03/20/17) for FY18, and will close effective 06/30/17</t>
  </si>
  <si>
    <t>55E020 OKC Charter: Oklahoma City Lighthouse Charter School is closing 06/30/17</t>
  </si>
  <si>
    <t>55Z005 Able Charter Learning lost OSVCSB sponsorship (10/06/16), upheld by OSBE (01/26/17) for FY18, and will close effective 06/30/17</t>
  </si>
  <si>
    <t>CHANGES</t>
  </si>
  <si>
    <t>EPIC BLENDED CHARTER SCHOOL OKC</t>
  </si>
  <si>
    <t>G008</t>
  </si>
  <si>
    <t>Districts (512) &amp; Charters (28)</t>
  </si>
  <si>
    <t>Midyear</t>
  </si>
  <si>
    <t xml:space="preserve">ELDORADO                      </t>
  </si>
  <si>
    <t xml:space="preserve">OLUSTEE                       </t>
  </si>
  <si>
    <t>06/13/17</t>
  </si>
  <si>
    <t>FY2017</t>
  </si>
  <si>
    <t>Adjusted Midyear</t>
  </si>
  <si>
    <t>Grand Totals</t>
  </si>
  <si>
    <t>Found. $1,567.00</t>
  </si>
  <si>
    <t>Salary* $71.93</t>
  </si>
  <si>
    <t>Total $3,005.60</t>
  </si>
  <si>
    <t>12/22/2017</t>
  </si>
  <si>
    <t>Found. $1,579.00</t>
  </si>
  <si>
    <t>Salary* $73.33</t>
  </si>
  <si>
    <t>Total $3,045.60</t>
  </si>
  <si>
    <t>Found. $12.00</t>
  </si>
  <si>
    <t>Salary* $1.40</t>
  </si>
  <si>
    <t>Total $40.00</t>
  </si>
  <si>
    <t>X</t>
  </si>
  <si>
    <t>The midyear 150% &amp; 300% penalties will be assessed in January, prior to payment.  Penalties not reflected in Column 2 at this time.</t>
  </si>
  <si>
    <t>FY2017 150% or 300% Penalty</t>
  </si>
  <si>
    <t>Adj. Midyear</t>
  </si>
  <si>
    <t>Returned Funds in FY18</t>
  </si>
  <si>
    <t xml:space="preserve">ELK CITY  *          </t>
  </si>
  <si>
    <t xml:space="preserve">** OKLAHOMA CITY                 </t>
  </si>
  <si>
    <t>X009</t>
  </si>
  <si>
    <t>*** OK STATE VIRTUAL CHARTER BOARD</t>
  </si>
  <si>
    <t>08/24/17 &amp; 09/11/17</t>
  </si>
  <si>
    <t>Found. $1,571.00</t>
  </si>
  <si>
    <t>Salary* $72.04</t>
  </si>
  <si>
    <t>Total $3,011.80</t>
  </si>
  <si>
    <t>Returned FY17 funds</t>
  </si>
  <si>
    <t>Found. +$4.00</t>
  </si>
  <si>
    <t>Salary* +$0.11</t>
  </si>
  <si>
    <t>Total +$6.20</t>
  </si>
  <si>
    <t>Total FY2017 +</t>
  </si>
  <si>
    <t>(Col. 1 + Col. 2)</t>
  </si>
  <si>
    <t>paid in FY18 9/11/17</t>
  </si>
  <si>
    <t>Col. 5</t>
  </si>
  <si>
    <t>** 55E020 OKC Charter: Oklahoma City Lighthouse Charter School closed 06/30/17</t>
  </si>
  <si>
    <t>** 55E016 OKC Charter: Harper Academy lost OKC sponsorship (03/20/17) for FY18, and closed effective 06/30/17</t>
  </si>
  <si>
    <t>*** 55Z005 Able Charter Learning lost OSVCSB sponsorship (10/06/16), upheld by OSBE (01/26/17) for FY18, closed effective 06/30/17</t>
  </si>
  <si>
    <t>* 05I006 Elk City includes Net Assessed Valuation Adjustment submitted by County Assessor on 06/22/17. FY17 Adjustment of $286,845 plus returned funds of $21,506.</t>
  </si>
  <si>
    <t>Returned funds for the below charters were allocated and paid to Sponsor on 09/11/17.  (Included in sponsor's returned funds above)</t>
  </si>
  <si>
    <t>(Col. 4 - Col. 1)</t>
  </si>
  <si>
    <t>(Col. 5 ÷ Col. 1)</t>
  </si>
  <si>
    <t>01/08/2018</t>
  </si>
  <si>
    <t>Found. $.00</t>
  </si>
  <si>
    <t>Salary* $.00</t>
  </si>
  <si>
    <t>Total $0.00</t>
  </si>
  <si>
    <t>The midyear 150% &amp; 300% penalties assessed in January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</si>
</sst>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16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Times New Roman"/>
      <family val="1"/>
    </font>
    <font>
      <b/>
      <sz val="10"/>
      <name val="Times"/>
    </font>
    <font>
      <b/>
      <sz val="10"/>
      <color rgb="FF0000FF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4" fillId="0" borderId="0" xfId="3" applyFont="1" applyFill="1"/>
    <xf numFmtId="0" fontId="3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/>
    <xf numFmtId="42" fontId="4" fillId="0" borderId="0" xfId="0" applyNumberFormat="1" applyFont="1" applyFill="1" applyBorder="1"/>
    <xf numFmtId="42" fontId="4" fillId="0" borderId="8" xfId="0" applyNumberFormat="1" applyFont="1" applyFill="1" applyBorder="1"/>
    <xf numFmtId="42" fontId="4" fillId="0" borderId="0" xfId="0" applyNumberFormat="1" applyFont="1" applyBorder="1"/>
    <xf numFmtId="0" fontId="5" fillId="0" borderId="0" xfId="3" applyFont="1" applyFill="1" applyBorder="1"/>
    <xf numFmtId="164" fontId="6" fillId="0" borderId="0" xfId="0" applyNumberFormat="1" applyFont="1" applyFill="1" applyBorder="1" applyAlignment="1">
      <alignment horizontal="left"/>
    </xf>
    <xf numFmtId="0" fontId="4" fillId="0" borderId="0" xfId="0" applyFont="1" applyBorder="1"/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42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/>
    <xf numFmtId="0" fontId="4" fillId="0" borderId="2" xfId="0" applyFont="1" applyFill="1" applyBorder="1" applyAlignment="1">
      <alignment horizontal="left"/>
    </xf>
    <xf numFmtId="0" fontId="4" fillId="0" borderId="6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/>
    <xf numFmtId="3" fontId="4" fillId="0" borderId="7" xfId="0" quotePrefix="1" applyNumberFormat="1" applyFont="1" applyFill="1" applyBorder="1" applyAlignment="1">
      <alignment horizontal="center"/>
    </xf>
    <xf numFmtId="3" fontId="4" fillId="0" borderId="8" xfId="0" quotePrefix="1" applyNumberFormat="1" applyFont="1" applyFill="1" applyBorder="1" applyAlignment="1">
      <alignment horizontal="center"/>
    </xf>
    <xf numFmtId="0" fontId="4" fillId="0" borderId="9" xfId="0" applyFont="1" applyFill="1" applyBorder="1"/>
    <xf numFmtId="42" fontId="4" fillId="0" borderId="2" xfId="0" applyNumberFormat="1" applyFont="1" applyFill="1" applyBorder="1"/>
    <xf numFmtId="10" fontId="4" fillId="0" borderId="6" xfId="0" applyNumberFormat="1" applyFont="1" applyFill="1" applyBorder="1"/>
    <xf numFmtId="0" fontId="3" fillId="0" borderId="2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6" xfId="1" applyFont="1" applyFill="1" applyBorder="1"/>
    <xf numFmtId="0" fontId="4" fillId="0" borderId="7" xfId="1" applyFont="1" applyFill="1" applyBorder="1" applyAlignment="1">
      <alignment horizontal="left"/>
    </xf>
    <xf numFmtId="0" fontId="4" fillId="0" borderId="8" xfId="1" applyFont="1" applyFill="1" applyBorder="1"/>
    <xf numFmtId="0" fontId="4" fillId="0" borderId="9" xfId="1" applyFont="1" applyFill="1" applyBorder="1"/>
    <xf numFmtId="42" fontId="4" fillId="0" borderId="7" xfId="0" applyNumberFormat="1" applyFont="1" applyFill="1" applyBorder="1"/>
    <xf numFmtId="10" fontId="4" fillId="0" borderId="9" xfId="0" applyNumberFormat="1" applyFont="1" applyFill="1" applyBorder="1"/>
    <xf numFmtId="37" fontId="4" fillId="0" borderId="7" xfId="0" applyNumberFormat="1" applyFont="1" applyFill="1" applyBorder="1" applyAlignment="1">
      <alignment horizontal="center"/>
    </xf>
    <xf numFmtId="37" fontId="4" fillId="0" borderId="9" xfId="0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5" fillId="0" borderId="0" xfId="1" applyFont="1" applyFill="1" applyBorder="1"/>
    <xf numFmtId="164" fontId="6" fillId="0" borderId="2" xfId="0" applyNumberFormat="1" applyFont="1" applyFill="1" applyBorder="1" applyAlignment="1">
      <alignment horizontal="left"/>
    </xf>
    <xf numFmtId="49" fontId="6" fillId="0" borderId="0" xfId="0" applyNumberFormat="1" applyFont="1" applyFill="1" applyBorder="1"/>
    <xf numFmtId="0" fontId="6" fillId="0" borderId="0" xfId="0" applyFont="1" applyFill="1" applyBorder="1"/>
    <xf numFmtId="0" fontId="5" fillId="0" borderId="0" xfId="0" applyFont="1" applyFill="1"/>
    <xf numFmtId="0" fontId="8" fillId="0" borderId="0" xfId="0" applyFont="1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Fill="1" applyBorder="1"/>
    <xf numFmtId="3" fontId="4" fillId="0" borderId="2" xfId="0" applyNumberFormat="1" applyFont="1" applyFill="1" applyBorder="1"/>
    <xf numFmtId="42" fontId="4" fillId="0" borderId="10" xfId="0" applyNumberFormat="1" applyFont="1" applyFill="1" applyBorder="1"/>
    <xf numFmtId="0" fontId="4" fillId="0" borderId="10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8" fillId="0" borderId="0" xfId="0" applyFont="1" applyBorder="1"/>
    <xf numFmtId="0" fontId="5" fillId="0" borderId="0" xfId="0" applyFont="1" applyBorder="1"/>
    <xf numFmtId="42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42" fontId="11" fillId="0" borderId="0" xfId="0" applyNumberFormat="1" applyFont="1" applyFill="1" applyBorder="1"/>
    <xf numFmtId="0" fontId="12" fillId="0" borderId="2" xfId="0" applyFont="1" applyFill="1" applyBorder="1" applyAlignment="1"/>
    <xf numFmtId="0" fontId="12" fillId="0" borderId="0" xfId="0" applyFont="1" applyFill="1" applyBorder="1" applyAlignment="1"/>
    <xf numFmtId="0" fontId="12" fillId="0" borderId="6" xfId="0" applyFont="1" applyFill="1" applyBorder="1" applyAlignment="1"/>
    <xf numFmtId="37" fontId="11" fillId="0" borderId="8" xfId="0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42" fontId="4" fillId="0" borderId="1" xfId="0" applyNumberFormat="1" applyFont="1" applyBorder="1"/>
    <xf numFmtId="0" fontId="7" fillId="0" borderId="0" xfId="0" applyFont="1" applyFill="1" applyBorder="1" applyAlignment="1">
      <alignment horizontal="center"/>
    </xf>
    <xf numFmtId="3" fontId="3" fillId="0" borderId="0" xfId="0" quotePrefix="1" applyNumberFormat="1" applyFont="1" applyFill="1" applyBorder="1" applyAlignment="1">
      <alignment horizontal="center"/>
    </xf>
    <xf numFmtId="3" fontId="3" fillId="0" borderId="8" xfId="0" quotePrefix="1" applyNumberFormat="1" applyFont="1" applyFill="1" applyBorder="1" applyAlignment="1">
      <alignment horizontal="center"/>
    </xf>
    <xf numFmtId="0" fontId="6" fillId="0" borderId="6" xfId="1" applyFont="1" applyFill="1" applyBorder="1"/>
    <xf numFmtId="0" fontId="4" fillId="0" borderId="2" xfId="1" applyFont="1" applyFill="1" applyBorder="1" applyAlignment="1">
      <alignment horizontal="left"/>
    </xf>
    <xf numFmtId="0" fontId="4" fillId="0" borderId="0" xfId="1" applyFont="1" applyFill="1" applyBorder="1"/>
    <xf numFmtId="0" fontId="5" fillId="0" borderId="6" xfId="1" applyFont="1" applyFill="1" applyBorder="1"/>
    <xf numFmtId="0" fontId="4" fillId="0" borderId="0" xfId="4" applyFont="1" applyBorder="1"/>
    <xf numFmtId="0" fontId="4" fillId="0" borderId="1" xfId="4" applyFont="1" applyBorder="1"/>
    <xf numFmtId="0" fontId="5" fillId="0" borderId="0" xfId="4" applyFont="1" applyBorder="1"/>
    <xf numFmtId="0" fontId="4" fillId="0" borderId="10" xfId="4" applyFont="1" applyBorder="1"/>
    <xf numFmtId="0" fontId="5" fillId="0" borderId="0" xfId="4" applyFont="1" applyFill="1" applyBorder="1" applyAlignment="1">
      <alignment horizontal="right"/>
    </xf>
    <xf numFmtId="42" fontId="11" fillId="0" borderId="0" xfId="0" applyNumberFormat="1" applyFont="1" applyFill="1" applyBorder="1" applyAlignment="1">
      <alignment horizontal="center"/>
    </xf>
    <xf numFmtId="42" fontId="4" fillId="0" borderId="0" xfId="0" applyNumberFormat="1" applyFont="1" applyFill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quotePrefix="1" applyNumberFormat="1" applyFont="1" applyBorder="1" applyAlignment="1">
      <alignment horizontal="center"/>
    </xf>
    <xf numFmtId="42" fontId="3" fillId="0" borderId="0" xfId="0" applyNumberFormat="1" applyFont="1" applyFill="1" applyBorder="1"/>
    <xf numFmtId="4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2" fontId="3" fillId="0" borderId="0" xfId="0" applyNumberFormat="1" applyFont="1" applyFill="1"/>
    <xf numFmtId="42" fontId="3" fillId="0" borderId="0" xfId="0" applyNumberFormat="1" applyFont="1"/>
    <xf numFmtId="0" fontId="3" fillId="0" borderId="0" xfId="0" applyFont="1" applyFill="1" applyBorder="1" applyAlignment="1">
      <alignment horizontal="center"/>
    </xf>
    <xf numFmtId="42" fontId="3" fillId="0" borderId="0" xfId="0" applyNumberFormat="1" applyFont="1" applyBorder="1"/>
    <xf numFmtId="42" fontId="3" fillId="0" borderId="1" xfId="0" applyNumberFormat="1" applyFont="1" applyBorder="1"/>
    <xf numFmtId="0" fontId="3" fillId="0" borderId="0" xfId="0" applyFont="1" applyBorder="1"/>
    <xf numFmtId="42" fontId="3" fillId="0" borderId="1" xfId="0" applyNumberFormat="1" applyFont="1" applyFill="1" applyBorder="1"/>
    <xf numFmtId="42" fontId="6" fillId="0" borderId="0" xfId="0" applyNumberFormat="1" applyFont="1" applyFill="1" applyBorder="1"/>
    <xf numFmtId="42" fontId="6" fillId="0" borderId="0" xfId="0" applyNumberFormat="1" applyFont="1"/>
    <xf numFmtId="0" fontId="3" fillId="0" borderId="0" xfId="0" applyFont="1"/>
    <xf numFmtId="42" fontId="3" fillId="0" borderId="8" xfId="0" applyNumberFormat="1" applyFont="1" applyFill="1" applyBorder="1" applyAlignment="1">
      <alignment horizontal="right"/>
    </xf>
    <xf numFmtId="42" fontId="3" fillId="0" borderId="10" xfId="0" applyNumberFormat="1" applyFont="1" applyFill="1" applyBorder="1"/>
    <xf numFmtId="0" fontId="4" fillId="0" borderId="0" xfId="3" applyFont="1" applyFill="1" applyBorder="1"/>
    <xf numFmtId="164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/>
    <xf numFmtId="164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/>
    <xf numFmtId="0" fontId="3" fillId="0" borderId="1" xfId="0" applyFont="1" applyFill="1" applyBorder="1"/>
    <xf numFmtId="42" fontId="5" fillId="0" borderId="0" xfId="0" applyNumberFormat="1" applyFont="1" applyBorder="1"/>
    <xf numFmtId="42" fontId="6" fillId="0" borderId="0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quotePrefix="1" applyNumberFormat="1" applyFont="1" applyBorder="1" applyAlignment="1">
      <alignment horizontal="center"/>
    </xf>
    <xf numFmtId="3" fontId="13" fillId="0" borderId="0" xfId="0" quotePrefix="1" applyNumberFormat="1" applyFont="1" applyFill="1" applyBorder="1" applyAlignment="1">
      <alignment horizontal="center"/>
    </xf>
    <xf numFmtId="3" fontId="13" fillId="0" borderId="8" xfId="0" quotePrefix="1" applyNumberFormat="1" applyFont="1" applyFill="1" applyBorder="1" applyAlignment="1">
      <alignment horizontal="center"/>
    </xf>
    <xf numFmtId="42" fontId="14" fillId="0" borderId="0" xfId="0" applyNumberFormat="1" applyFont="1" applyFill="1" applyBorder="1"/>
    <xf numFmtId="42" fontId="6" fillId="0" borderId="8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42" fontId="6" fillId="0" borderId="1" xfId="0" applyNumberFormat="1" applyFont="1" applyFill="1" applyBorder="1"/>
    <xf numFmtId="42" fontId="5" fillId="0" borderId="10" xfId="0" applyNumberFormat="1" applyFont="1" applyFill="1" applyBorder="1"/>
    <xf numFmtId="10" fontId="4" fillId="0" borderId="0" xfId="0" applyNumberFormat="1" applyFont="1" applyFill="1" applyBorder="1"/>
    <xf numFmtId="10" fontId="4" fillId="0" borderId="1" xfId="0" applyNumberFormat="1" applyFont="1" applyFill="1" applyBorder="1"/>
    <xf numFmtId="0" fontId="5" fillId="0" borderId="0" xfId="3" applyFont="1" applyFill="1"/>
    <xf numFmtId="10" fontId="5" fillId="0" borderId="0" xfId="0" applyNumberFormat="1" applyFont="1" applyFill="1" applyBorder="1"/>
    <xf numFmtId="0" fontId="0" fillId="0" borderId="0" xfId="0" applyFont="1" applyFill="1" applyAlignment="1">
      <alignment horizontal="center"/>
    </xf>
    <xf numFmtId="3" fontId="0" fillId="0" borderId="0" xfId="0" applyNumberFormat="1"/>
    <xf numFmtId="0" fontId="15" fillId="0" borderId="2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9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3" fontId="10" fillId="0" borderId="4" xfId="0" quotePrefix="1" applyNumberFormat="1" applyFont="1" applyFill="1" applyBorder="1" applyAlignment="1">
      <alignment horizontal="center" textRotation="90"/>
    </xf>
    <xf numFmtId="3" fontId="10" fillId="0" borderId="0" xfId="0" quotePrefix="1" applyNumberFormat="1" applyFont="1" applyFill="1" applyBorder="1" applyAlignment="1">
      <alignment horizontal="center" textRotation="90"/>
    </xf>
    <xf numFmtId="3" fontId="10" fillId="0" borderId="8" xfId="0" quotePrefix="1" applyNumberFormat="1" applyFont="1" applyFill="1" applyBorder="1" applyAlignment="1">
      <alignment horizontal="center" textRotation="90"/>
    </xf>
  </cellXfs>
  <cellStyles count="5">
    <cellStyle name="Normal" xfId="0" builtinId="0"/>
    <cellStyle name="Normal 21" xfId="4"/>
    <cellStyle name="Normal 6" xfId="2"/>
    <cellStyle name="Normal 7" xfId="3"/>
    <cellStyle name="Normal_FY15 Midyear Alloc.123114" xfId="1"/>
  </cellStyles>
  <dxfs count="21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68"/>
  <sheetViews>
    <sheetView tabSelected="1" workbookViewId="0">
      <pane xSplit="4" ySplit="8" topLeftCell="E528" activePane="bottomRight" state="frozen"/>
      <selection pane="topRight" activeCell="E1" sqref="E1"/>
      <selection pane="bottomLeft" activeCell="A9" sqref="A9"/>
      <selection pane="bottomRight" activeCell="F204" sqref="F204"/>
    </sheetView>
  </sheetViews>
  <sheetFormatPr defaultRowHeight="12.75" x14ac:dyDescent="0.2"/>
  <cols>
    <col min="1" max="1" width="4.42578125" style="61" customWidth="1"/>
    <col min="2" max="2" width="16.7109375" style="18" customWidth="1"/>
    <col min="3" max="3" width="6.7109375" style="18" customWidth="1"/>
    <col min="4" max="4" width="30.7109375" style="18" customWidth="1"/>
    <col min="5" max="6" width="15.28515625" style="18" customWidth="1"/>
    <col min="7" max="7" width="13.7109375" style="52" customWidth="1"/>
    <col min="8" max="8" width="13.7109375" style="18" customWidth="1"/>
    <col min="9" max="9" width="4.42578125" style="53" customWidth="1"/>
    <col min="10" max="10" width="4.28515625" style="53" customWidth="1"/>
    <col min="11" max="15" width="9.140625" style="76"/>
    <col min="16" max="77" width="9.140625" style="10"/>
    <col min="78" max="16384" width="9.140625" style="18"/>
  </cols>
  <sheetData>
    <row r="1" spans="1:77" ht="12.75" customHeight="1" x14ac:dyDescent="0.2">
      <c r="A1" s="11" t="s">
        <v>883</v>
      </c>
      <c r="B1" s="12"/>
      <c r="C1" s="12"/>
      <c r="D1" s="13"/>
      <c r="E1" s="14" t="s">
        <v>865</v>
      </c>
      <c r="F1" s="15" t="s">
        <v>866</v>
      </c>
      <c r="G1" s="16" t="s">
        <v>867</v>
      </c>
      <c r="H1" s="17" t="s">
        <v>870</v>
      </c>
      <c r="I1" s="146" t="s">
        <v>875</v>
      </c>
      <c r="J1" s="149" t="s">
        <v>876</v>
      </c>
    </row>
    <row r="2" spans="1:77" ht="13.5" customHeight="1" x14ac:dyDescent="0.2">
      <c r="A2" s="79"/>
      <c r="B2" s="80"/>
      <c r="C2" s="80"/>
      <c r="D2" s="81"/>
      <c r="E2" s="21" t="s">
        <v>885</v>
      </c>
      <c r="F2" s="22" t="s">
        <v>885</v>
      </c>
      <c r="G2" s="24" t="s">
        <v>868</v>
      </c>
      <c r="H2" s="25" t="s">
        <v>871</v>
      </c>
      <c r="I2" s="147"/>
      <c r="J2" s="150"/>
    </row>
    <row r="3" spans="1:77" x14ac:dyDescent="0.2">
      <c r="A3" s="143" t="s">
        <v>954</v>
      </c>
      <c r="B3" s="80"/>
      <c r="C3" s="80"/>
      <c r="D3" s="81"/>
      <c r="E3" s="23" t="s">
        <v>905</v>
      </c>
      <c r="F3" s="22" t="s">
        <v>910</v>
      </c>
      <c r="G3" s="24" t="s">
        <v>869</v>
      </c>
      <c r="H3" s="25" t="s">
        <v>872</v>
      </c>
      <c r="I3" s="147"/>
      <c r="J3" s="150"/>
    </row>
    <row r="4" spans="1:77" x14ac:dyDescent="0.2">
      <c r="A4" s="79"/>
      <c r="B4" s="80"/>
      <c r="C4" s="80"/>
      <c r="D4" s="81"/>
      <c r="E4" s="26" t="s">
        <v>864</v>
      </c>
      <c r="F4" s="27" t="s">
        <v>864</v>
      </c>
      <c r="G4" s="24"/>
      <c r="H4" s="25" t="s">
        <v>873</v>
      </c>
      <c r="I4" s="147"/>
      <c r="J4" s="150"/>
    </row>
    <row r="5" spans="1:77" x14ac:dyDescent="0.2">
      <c r="A5" s="19"/>
      <c r="B5" s="3"/>
      <c r="C5" s="3"/>
      <c r="D5" s="20"/>
      <c r="E5" s="28" t="s">
        <v>915</v>
      </c>
      <c r="F5" s="29" t="s">
        <v>950</v>
      </c>
      <c r="G5" s="24"/>
      <c r="H5" s="20"/>
      <c r="I5" s="147"/>
      <c r="J5" s="150"/>
    </row>
    <row r="6" spans="1:77" x14ac:dyDescent="0.2">
      <c r="A6" s="19"/>
      <c r="B6" s="3"/>
      <c r="C6" s="3"/>
      <c r="D6" s="20"/>
      <c r="E6" s="28" t="s">
        <v>916</v>
      </c>
      <c r="F6" s="30" t="s">
        <v>916</v>
      </c>
      <c r="G6" s="30" t="s">
        <v>951</v>
      </c>
      <c r="H6" s="20"/>
      <c r="I6" s="147"/>
      <c r="J6" s="150"/>
    </row>
    <row r="7" spans="1:77" x14ac:dyDescent="0.2">
      <c r="A7" s="19"/>
      <c r="B7" s="3"/>
      <c r="C7" s="3"/>
      <c r="D7" s="20"/>
      <c r="E7" s="28" t="s">
        <v>917</v>
      </c>
      <c r="F7" s="30" t="s">
        <v>917</v>
      </c>
      <c r="G7" s="30" t="s">
        <v>952</v>
      </c>
      <c r="H7" s="20"/>
      <c r="I7" s="147"/>
      <c r="J7" s="150"/>
    </row>
    <row r="8" spans="1:77" ht="13.5" thickBot="1" x14ac:dyDescent="0.25">
      <c r="A8" s="31" t="s">
        <v>0</v>
      </c>
      <c r="B8" s="32"/>
      <c r="C8" s="33" t="s">
        <v>1</v>
      </c>
      <c r="D8" s="34"/>
      <c r="E8" s="35" t="s">
        <v>918</v>
      </c>
      <c r="F8" s="36" t="s">
        <v>918</v>
      </c>
      <c r="G8" s="36" t="s">
        <v>953</v>
      </c>
      <c r="H8" s="37"/>
      <c r="I8" s="148"/>
      <c r="J8" s="151"/>
    </row>
    <row r="9" spans="1:77" s="54" customFormat="1" x14ac:dyDescent="0.2">
      <c r="A9" s="2" t="s">
        <v>2</v>
      </c>
      <c r="B9" s="2" t="s">
        <v>3</v>
      </c>
      <c r="C9" s="2" t="s">
        <v>4</v>
      </c>
      <c r="D9" s="2" t="s">
        <v>5</v>
      </c>
      <c r="E9" s="64">
        <v>604070</v>
      </c>
      <c r="F9" s="142">
        <v>604070</v>
      </c>
      <c r="G9" s="5">
        <f t="shared" ref="G9:G72" si="0">SUM(F9-E9)</f>
        <v>0</v>
      </c>
      <c r="H9" s="39">
        <f t="shared" ref="H9:H40" si="1">ROUND(G9/E9,4)</f>
        <v>0</v>
      </c>
      <c r="I9" s="21" t="s">
        <v>874</v>
      </c>
      <c r="J9" s="25" t="s">
        <v>874</v>
      </c>
      <c r="K9" s="77"/>
      <c r="L9" s="77"/>
      <c r="M9" s="77"/>
      <c r="N9" s="77"/>
      <c r="O9" s="7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77" s="54" customFormat="1" x14ac:dyDescent="0.2">
      <c r="A10" s="2" t="s">
        <v>2</v>
      </c>
      <c r="B10" s="2" t="s">
        <v>3</v>
      </c>
      <c r="C10" s="2" t="s">
        <v>6</v>
      </c>
      <c r="D10" s="2" t="s">
        <v>7</v>
      </c>
      <c r="E10" s="64">
        <v>2995042</v>
      </c>
      <c r="F10" s="142">
        <v>2995042</v>
      </c>
      <c r="G10" s="5">
        <f t="shared" si="0"/>
        <v>0</v>
      </c>
      <c r="H10" s="39">
        <f t="shared" si="1"/>
        <v>0</v>
      </c>
      <c r="I10" s="21" t="s">
        <v>874</v>
      </c>
      <c r="J10" s="25" t="s">
        <v>874</v>
      </c>
      <c r="K10" s="141"/>
      <c r="L10" s="77"/>
      <c r="M10" s="77"/>
      <c r="N10" s="77"/>
      <c r="O10" s="7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</row>
    <row r="11" spans="1:77" s="54" customFormat="1" x14ac:dyDescent="0.2">
      <c r="A11" s="2" t="s">
        <v>2</v>
      </c>
      <c r="B11" s="2" t="s">
        <v>3</v>
      </c>
      <c r="C11" s="2" t="s">
        <v>8</v>
      </c>
      <c r="D11" s="2" t="s">
        <v>9</v>
      </c>
      <c r="E11" s="64">
        <v>1069499</v>
      </c>
      <c r="F11" s="142">
        <v>1069499</v>
      </c>
      <c r="G11" s="5">
        <f t="shared" si="0"/>
        <v>0</v>
      </c>
      <c r="H11" s="39">
        <f t="shared" si="1"/>
        <v>0</v>
      </c>
      <c r="I11" s="21" t="s">
        <v>874</v>
      </c>
      <c r="J11" s="25" t="s">
        <v>874</v>
      </c>
      <c r="K11" s="141"/>
      <c r="L11" s="77"/>
      <c r="M11" s="77"/>
      <c r="N11" s="77"/>
      <c r="O11" s="7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77" s="54" customFormat="1" x14ac:dyDescent="0.2">
      <c r="A12" s="2" t="s">
        <v>2</v>
      </c>
      <c r="B12" s="2" t="s">
        <v>3</v>
      </c>
      <c r="C12" s="2" t="s">
        <v>10</v>
      </c>
      <c r="D12" s="2" t="s">
        <v>11</v>
      </c>
      <c r="E12" s="64">
        <v>1566302</v>
      </c>
      <c r="F12" s="142">
        <v>1566302</v>
      </c>
      <c r="G12" s="5">
        <f t="shared" si="0"/>
        <v>0</v>
      </c>
      <c r="H12" s="39">
        <f t="shared" si="1"/>
        <v>0</v>
      </c>
      <c r="I12" s="21" t="s">
        <v>874</v>
      </c>
      <c r="J12" s="25" t="s">
        <v>874</v>
      </c>
      <c r="K12" s="141"/>
      <c r="L12" s="77"/>
      <c r="M12" s="77"/>
      <c r="N12" s="77"/>
      <c r="O12" s="7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77" s="54" customFormat="1" x14ac:dyDescent="0.2">
      <c r="A13" s="2" t="s">
        <v>2</v>
      </c>
      <c r="B13" s="2" t="s">
        <v>3</v>
      </c>
      <c r="C13" s="2" t="s">
        <v>12</v>
      </c>
      <c r="D13" s="2" t="s">
        <v>13</v>
      </c>
      <c r="E13" s="64">
        <v>712902</v>
      </c>
      <c r="F13" s="142">
        <v>712902</v>
      </c>
      <c r="G13" s="5">
        <f t="shared" si="0"/>
        <v>0</v>
      </c>
      <c r="H13" s="39">
        <f t="shared" si="1"/>
        <v>0</v>
      </c>
      <c r="I13" s="21" t="s">
        <v>874</v>
      </c>
      <c r="J13" s="25" t="s">
        <v>874</v>
      </c>
      <c r="K13" s="141"/>
      <c r="L13" s="77"/>
      <c r="M13" s="77"/>
      <c r="N13" s="77"/>
      <c r="O13" s="7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77" s="54" customFormat="1" x14ac:dyDescent="0.2">
      <c r="A14" s="2" t="s">
        <v>2</v>
      </c>
      <c r="B14" s="2" t="s">
        <v>3</v>
      </c>
      <c r="C14" s="2" t="s">
        <v>14</v>
      </c>
      <c r="D14" s="2" t="s">
        <v>15</v>
      </c>
      <c r="E14" s="64">
        <v>454483</v>
      </c>
      <c r="F14" s="142">
        <v>454483</v>
      </c>
      <c r="G14" s="5">
        <f t="shared" si="0"/>
        <v>0</v>
      </c>
      <c r="H14" s="39">
        <f t="shared" si="1"/>
        <v>0</v>
      </c>
      <c r="I14" s="21" t="s">
        <v>874</v>
      </c>
      <c r="J14" s="25" t="s">
        <v>874</v>
      </c>
      <c r="K14" s="141"/>
      <c r="L14" s="77"/>
      <c r="M14" s="77"/>
      <c r="N14" s="77"/>
      <c r="O14" s="7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77" s="54" customFormat="1" x14ac:dyDescent="0.2">
      <c r="A15" s="2" t="s">
        <v>2</v>
      </c>
      <c r="B15" s="2" t="s">
        <v>3</v>
      </c>
      <c r="C15" s="2" t="s">
        <v>16</v>
      </c>
      <c r="D15" s="2" t="s">
        <v>17</v>
      </c>
      <c r="E15" s="64">
        <v>1165031</v>
      </c>
      <c r="F15" s="142">
        <v>1165031</v>
      </c>
      <c r="G15" s="5">
        <f t="shared" si="0"/>
        <v>0</v>
      </c>
      <c r="H15" s="39">
        <f t="shared" si="1"/>
        <v>0</v>
      </c>
      <c r="I15" s="21" t="s">
        <v>874</v>
      </c>
      <c r="J15" s="25" t="s">
        <v>874</v>
      </c>
      <c r="K15" s="141"/>
      <c r="L15" s="77"/>
      <c r="M15" s="77"/>
      <c r="N15" s="77"/>
      <c r="O15" s="7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54" customFormat="1" x14ac:dyDescent="0.2">
      <c r="A16" s="2" t="s">
        <v>2</v>
      </c>
      <c r="B16" s="2" t="s">
        <v>3</v>
      </c>
      <c r="C16" s="2" t="s">
        <v>18</v>
      </c>
      <c r="D16" s="2" t="s">
        <v>19</v>
      </c>
      <c r="E16" s="64">
        <v>4294559</v>
      </c>
      <c r="F16" s="142">
        <v>4294559</v>
      </c>
      <c r="G16" s="5">
        <f t="shared" si="0"/>
        <v>0</v>
      </c>
      <c r="H16" s="39">
        <f t="shared" si="1"/>
        <v>0</v>
      </c>
      <c r="I16" s="21" t="s">
        <v>874</v>
      </c>
      <c r="J16" s="25" t="s">
        <v>874</v>
      </c>
      <c r="K16" s="141"/>
      <c r="L16" s="77"/>
      <c r="M16" s="77"/>
      <c r="N16" s="77"/>
      <c r="O16" s="7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54" customFormat="1" x14ac:dyDescent="0.2">
      <c r="A17" s="2" t="s">
        <v>2</v>
      </c>
      <c r="B17" s="2" t="s">
        <v>3</v>
      </c>
      <c r="C17" s="2" t="s">
        <v>20</v>
      </c>
      <c r="D17" s="2" t="s">
        <v>21</v>
      </c>
      <c r="E17" s="64">
        <v>5307958</v>
      </c>
      <c r="F17" s="142">
        <v>5307958</v>
      </c>
      <c r="G17" s="5">
        <f t="shared" si="0"/>
        <v>0</v>
      </c>
      <c r="H17" s="39">
        <f t="shared" si="1"/>
        <v>0</v>
      </c>
      <c r="I17" s="21" t="s">
        <v>874</v>
      </c>
      <c r="J17" s="25" t="s">
        <v>874</v>
      </c>
      <c r="K17" s="141"/>
      <c r="L17" s="77"/>
      <c r="M17" s="77"/>
      <c r="N17" s="77"/>
      <c r="O17" s="7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54" customFormat="1" x14ac:dyDescent="0.2">
      <c r="A18" s="2" t="s">
        <v>2</v>
      </c>
      <c r="B18" s="2" t="s">
        <v>3</v>
      </c>
      <c r="C18" s="2" t="s">
        <v>22</v>
      </c>
      <c r="D18" s="2" t="s">
        <v>23</v>
      </c>
      <c r="E18" s="64">
        <v>936661</v>
      </c>
      <c r="F18" s="142">
        <v>936661</v>
      </c>
      <c r="G18" s="5">
        <f t="shared" si="0"/>
        <v>0</v>
      </c>
      <c r="H18" s="39">
        <f t="shared" si="1"/>
        <v>0</v>
      </c>
      <c r="I18" s="21" t="s">
        <v>874</v>
      </c>
      <c r="J18" s="25" t="s">
        <v>874</v>
      </c>
      <c r="K18" s="141"/>
      <c r="L18" s="77"/>
      <c r="M18" s="77"/>
      <c r="N18" s="77"/>
      <c r="O18" s="7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54" customFormat="1" x14ac:dyDescent="0.2">
      <c r="A19" s="2" t="s">
        <v>24</v>
      </c>
      <c r="B19" s="2" t="s">
        <v>25</v>
      </c>
      <c r="C19" s="2" t="s">
        <v>26</v>
      </c>
      <c r="D19" s="2" t="s">
        <v>27</v>
      </c>
      <c r="E19" s="64">
        <v>24111</v>
      </c>
      <c r="F19" s="142">
        <v>24111</v>
      </c>
      <c r="G19" s="5">
        <f t="shared" si="0"/>
        <v>0</v>
      </c>
      <c r="H19" s="39">
        <f t="shared" si="1"/>
        <v>0</v>
      </c>
      <c r="I19" s="21">
        <v>1</v>
      </c>
      <c r="J19" s="25">
        <v>1</v>
      </c>
      <c r="K19" s="141"/>
      <c r="L19" s="77"/>
      <c r="M19" s="77"/>
      <c r="N19" s="77"/>
      <c r="O19" s="7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54" customFormat="1" x14ac:dyDescent="0.2">
      <c r="A20" s="2" t="s">
        <v>24</v>
      </c>
      <c r="B20" s="2" t="s">
        <v>25</v>
      </c>
      <c r="C20" s="2" t="s">
        <v>28</v>
      </c>
      <c r="D20" s="2" t="s">
        <v>29</v>
      </c>
      <c r="E20" s="64">
        <v>385164</v>
      </c>
      <c r="F20" s="142">
        <v>303182</v>
      </c>
      <c r="G20" s="5">
        <f t="shared" si="0"/>
        <v>-81982</v>
      </c>
      <c r="H20" s="39">
        <f t="shared" si="1"/>
        <v>-0.21279999999999999</v>
      </c>
      <c r="I20" s="21">
        <v>1</v>
      </c>
      <c r="J20" s="25" t="s">
        <v>874</v>
      </c>
      <c r="K20" s="141"/>
      <c r="L20" s="77"/>
      <c r="M20" s="77"/>
      <c r="N20" s="77"/>
      <c r="O20" s="7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54" customFormat="1" x14ac:dyDescent="0.2">
      <c r="A21" s="2" t="s">
        <v>24</v>
      </c>
      <c r="B21" s="2" t="s">
        <v>25</v>
      </c>
      <c r="C21" s="2" t="s">
        <v>30</v>
      </c>
      <c r="D21" s="2" t="s">
        <v>31</v>
      </c>
      <c r="E21" s="64">
        <v>282639</v>
      </c>
      <c r="F21" s="142">
        <v>94892</v>
      </c>
      <c r="G21" s="5">
        <f t="shared" si="0"/>
        <v>-187747</v>
      </c>
      <c r="H21" s="39">
        <f t="shared" si="1"/>
        <v>-0.6643</v>
      </c>
      <c r="I21" s="21">
        <v>1</v>
      </c>
      <c r="J21" s="25" t="s">
        <v>874</v>
      </c>
      <c r="K21" s="141"/>
      <c r="L21" s="77"/>
      <c r="M21" s="77"/>
      <c r="N21" s="77"/>
      <c r="O21" s="7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77" s="54" customFormat="1" x14ac:dyDescent="0.2">
      <c r="A22" s="2" t="s">
        <v>32</v>
      </c>
      <c r="B22" s="2" t="s">
        <v>33</v>
      </c>
      <c r="C22" s="2" t="s">
        <v>34</v>
      </c>
      <c r="D22" s="2" t="s">
        <v>35</v>
      </c>
      <c r="E22" s="64">
        <v>1165437</v>
      </c>
      <c r="F22" s="142">
        <v>1165437</v>
      </c>
      <c r="G22" s="5">
        <f t="shared" si="0"/>
        <v>0</v>
      </c>
      <c r="H22" s="39">
        <f t="shared" si="1"/>
        <v>0</v>
      </c>
      <c r="I22" s="21" t="s">
        <v>874</v>
      </c>
      <c r="J22" s="25" t="s">
        <v>874</v>
      </c>
      <c r="K22" s="141"/>
      <c r="L22" s="77"/>
      <c r="M22" s="77"/>
      <c r="N22" s="77"/>
      <c r="O22" s="77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 s="54" customFormat="1" x14ac:dyDescent="0.2">
      <c r="A23" s="2" t="s">
        <v>32</v>
      </c>
      <c r="B23" s="2" t="s">
        <v>33</v>
      </c>
      <c r="C23" s="2" t="s">
        <v>6</v>
      </c>
      <c r="D23" s="2" t="s">
        <v>36</v>
      </c>
      <c r="E23" s="64">
        <v>1256179</v>
      </c>
      <c r="F23" s="142">
        <v>1256179</v>
      </c>
      <c r="G23" s="5">
        <f t="shared" si="0"/>
        <v>0</v>
      </c>
      <c r="H23" s="39">
        <f t="shared" si="1"/>
        <v>0</v>
      </c>
      <c r="I23" s="21" t="s">
        <v>874</v>
      </c>
      <c r="J23" s="25" t="s">
        <v>874</v>
      </c>
      <c r="K23" s="141"/>
      <c r="L23" s="77"/>
      <c r="M23" s="77"/>
      <c r="N23" s="77"/>
      <c r="O23" s="77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</row>
    <row r="24" spans="1:77" s="54" customFormat="1" x14ac:dyDescent="0.2">
      <c r="A24" s="2" t="s">
        <v>32</v>
      </c>
      <c r="B24" s="2" t="s">
        <v>33</v>
      </c>
      <c r="C24" s="2" t="s">
        <v>37</v>
      </c>
      <c r="D24" s="2" t="s">
        <v>38</v>
      </c>
      <c r="E24" s="64">
        <v>1052757</v>
      </c>
      <c r="F24" s="142">
        <v>1052757</v>
      </c>
      <c r="G24" s="5">
        <f t="shared" si="0"/>
        <v>0</v>
      </c>
      <c r="H24" s="39">
        <f t="shared" si="1"/>
        <v>0</v>
      </c>
      <c r="I24" s="21" t="s">
        <v>874</v>
      </c>
      <c r="J24" s="25" t="s">
        <v>874</v>
      </c>
      <c r="K24" s="141"/>
      <c r="L24" s="77"/>
      <c r="M24" s="77"/>
      <c r="N24" s="77"/>
      <c r="O24" s="77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</row>
    <row r="25" spans="1:77" s="54" customFormat="1" x14ac:dyDescent="0.2">
      <c r="A25" s="2" t="s">
        <v>32</v>
      </c>
      <c r="B25" s="2" t="s">
        <v>33</v>
      </c>
      <c r="C25" s="2" t="s">
        <v>39</v>
      </c>
      <c r="D25" s="2" t="s">
        <v>40</v>
      </c>
      <c r="E25" s="64">
        <v>3298838</v>
      </c>
      <c r="F25" s="142">
        <v>3298838</v>
      </c>
      <c r="G25" s="5">
        <f t="shared" si="0"/>
        <v>0</v>
      </c>
      <c r="H25" s="39">
        <f t="shared" si="1"/>
        <v>0</v>
      </c>
      <c r="I25" s="21" t="s">
        <v>874</v>
      </c>
      <c r="J25" s="25" t="s">
        <v>874</v>
      </c>
      <c r="K25" s="141"/>
      <c r="L25" s="77"/>
      <c r="M25" s="77"/>
      <c r="N25" s="77"/>
      <c r="O25" s="77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</row>
    <row r="26" spans="1:77" s="54" customFormat="1" x14ac:dyDescent="0.2">
      <c r="A26" s="2" t="s">
        <v>32</v>
      </c>
      <c r="B26" s="2" t="s">
        <v>33</v>
      </c>
      <c r="C26" s="2" t="s">
        <v>41</v>
      </c>
      <c r="D26" s="2" t="s">
        <v>42</v>
      </c>
      <c r="E26" s="64">
        <v>1698881</v>
      </c>
      <c r="F26" s="142">
        <v>1698881</v>
      </c>
      <c r="G26" s="5">
        <f t="shared" si="0"/>
        <v>0</v>
      </c>
      <c r="H26" s="39">
        <f t="shared" si="1"/>
        <v>0</v>
      </c>
      <c r="I26" s="21" t="s">
        <v>874</v>
      </c>
      <c r="J26" s="25" t="s">
        <v>874</v>
      </c>
      <c r="K26" s="141"/>
      <c r="L26" s="77"/>
      <c r="M26" s="77"/>
      <c r="N26" s="77"/>
      <c r="O26" s="77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</row>
    <row r="27" spans="1:77" s="54" customFormat="1" x14ac:dyDescent="0.2">
      <c r="A27" s="2" t="s">
        <v>32</v>
      </c>
      <c r="B27" s="2" t="s">
        <v>33</v>
      </c>
      <c r="C27" s="2" t="s">
        <v>43</v>
      </c>
      <c r="D27" s="2" t="s">
        <v>44</v>
      </c>
      <c r="E27" s="64">
        <v>779541</v>
      </c>
      <c r="F27" s="142">
        <v>779541</v>
      </c>
      <c r="G27" s="5">
        <f t="shared" si="0"/>
        <v>0</v>
      </c>
      <c r="H27" s="39">
        <f t="shared" si="1"/>
        <v>0</v>
      </c>
      <c r="I27" s="21" t="s">
        <v>874</v>
      </c>
      <c r="J27" s="25" t="s">
        <v>874</v>
      </c>
      <c r="K27" s="141"/>
      <c r="L27" s="77"/>
      <c r="M27" s="77"/>
      <c r="N27" s="77"/>
      <c r="O27" s="77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</row>
    <row r="28" spans="1:77" s="54" customFormat="1" x14ac:dyDescent="0.2">
      <c r="A28" s="2" t="s">
        <v>45</v>
      </c>
      <c r="B28" s="2" t="s">
        <v>46</v>
      </c>
      <c r="C28" s="2" t="s">
        <v>47</v>
      </c>
      <c r="D28" s="2" t="s">
        <v>48</v>
      </c>
      <c r="E28" s="64">
        <v>630280</v>
      </c>
      <c r="F28" s="142">
        <v>630280</v>
      </c>
      <c r="G28" s="5">
        <f t="shared" si="0"/>
        <v>0</v>
      </c>
      <c r="H28" s="39">
        <f t="shared" si="1"/>
        <v>0</v>
      </c>
      <c r="I28" s="21" t="s">
        <v>874</v>
      </c>
      <c r="J28" s="25" t="s">
        <v>874</v>
      </c>
      <c r="K28" s="141"/>
      <c r="L28" s="77"/>
      <c r="M28" s="77"/>
      <c r="N28" s="77"/>
      <c r="O28" s="77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</row>
    <row r="29" spans="1:77" s="54" customFormat="1" x14ac:dyDescent="0.2">
      <c r="A29" s="2" t="s">
        <v>45</v>
      </c>
      <c r="B29" s="2" t="s">
        <v>46</v>
      </c>
      <c r="C29" s="2" t="s">
        <v>49</v>
      </c>
      <c r="D29" s="2" t="s">
        <v>50</v>
      </c>
      <c r="E29" s="64">
        <v>30409</v>
      </c>
      <c r="F29" s="142">
        <v>30409</v>
      </c>
      <c r="G29" s="5">
        <f t="shared" si="0"/>
        <v>0</v>
      </c>
      <c r="H29" s="39">
        <f t="shared" si="1"/>
        <v>0</v>
      </c>
      <c r="I29" s="21">
        <v>1</v>
      </c>
      <c r="J29" s="25">
        <v>1</v>
      </c>
      <c r="K29" s="141"/>
      <c r="L29" s="77"/>
      <c r="M29" s="77"/>
      <c r="N29" s="77"/>
      <c r="O29" s="77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54" customFormat="1" x14ac:dyDescent="0.2">
      <c r="A30" s="2" t="s">
        <v>45</v>
      </c>
      <c r="B30" s="2" t="s">
        <v>46</v>
      </c>
      <c r="C30" s="2" t="s">
        <v>51</v>
      </c>
      <c r="D30" s="2" t="s">
        <v>52</v>
      </c>
      <c r="E30" s="64">
        <v>23531</v>
      </c>
      <c r="F30" s="142">
        <v>23531</v>
      </c>
      <c r="G30" s="5">
        <f t="shared" si="0"/>
        <v>0</v>
      </c>
      <c r="H30" s="39">
        <f t="shared" si="1"/>
        <v>0</v>
      </c>
      <c r="I30" s="21">
        <v>1</v>
      </c>
      <c r="J30" s="25" t="s">
        <v>874</v>
      </c>
      <c r="K30" s="141"/>
      <c r="L30" s="77"/>
      <c r="M30" s="77"/>
      <c r="N30" s="77"/>
      <c r="O30" s="77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54" customFormat="1" x14ac:dyDescent="0.2">
      <c r="A31" s="2" t="s">
        <v>45</v>
      </c>
      <c r="B31" s="2" t="s">
        <v>46</v>
      </c>
      <c r="C31" s="2" t="s">
        <v>53</v>
      </c>
      <c r="D31" s="2" t="s">
        <v>54</v>
      </c>
      <c r="E31" s="64">
        <v>858353</v>
      </c>
      <c r="F31" s="142">
        <v>858353</v>
      </c>
      <c r="G31" s="5">
        <f t="shared" si="0"/>
        <v>0</v>
      </c>
      <c r="H31" s="39">
        <f t="shared" si="1"/>
        <v>0</v>
      </c>
      <c r="I31" s="21" t="s">
        <v>874</v>
      </c>
      <c r="J31" s="25" t="s">
        <v>874</v>
      </c>
      <c r="K31" s="141"/>
      <c r="L31" s="77"/>
      <c r="M31" s="77"/>
      <c r="N31" s="77"/>
      <c r="O31" s="77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54" customFormat="1" x14ac:dyDescent="0.2">
      <c r="A32" s="2" t="s">
        <v>55</v>
      </c>
      <c r="B32" s="2" t="s">
        <v>56</v>
      </c>
      <c r="C32" s="2" t="s">
        <v>57</v>
      </c>
      <c r="D32" s="2" t="s">
        <v>58</v>
      </c>
      <c r="E32" s="64">
        <v>1252635</v>
      </c>
      <c r="F32" s="142">
        <v>1252635</v>
      </c>
      <c r="G32" s="5">
        <f t="shared" si="0"/>
        <v>0</v>
      </c>
      <c r="H32" s="39">
        <f t="shared" si="1"/>
        <v>0</v>
      </c>
      <c r="I32" s="21" t="s">
        <v>874</v>
      </c>
      <c r="J32" s="25" t="s">
        <v>874</v>
      </c>
      <c r="K32" s="141"/>
      <c r="L32" s="77"/>
      <c r="M32" s="77"/>
      <c r="N32" s="77"/>
      <c r="O32" s="77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54" customFormat="1" x14ac:dyDescent="0.2">
      <c r="A33" s="2" t="s">
        <v>55</v>
      </c>
      <c r="B33" s="2" t="s">
        <v>56</v>
      </c>
      <c r="C33" s="2" t="s">
        <v>59</v>
      </c>
      <c r="D33" s="2" t="s">
        <v>60</v>
      </c>
      <c r="E33" s="64">
        <v>4262088</v>
      </c>
      <c r="F33" s="142">
        <v>4262088</v>
      </c>
      <c r="G33" s="5">
        <f t="shared" si="0"/>
        <v>0</v>
      </c>
      <c r="H33" s="39">
        <f t="shared" si="1"/>
        <v>0</v>
      </c>
      <c r="I33" s="21" t="s">
        <v>874</v>
      </c>
      <c r="J33" s="25" t="s">
        <v>874</v>
      </c>
      <c r="K33" s="141"/>
      <c r="L33" s="77"/>
      <c r="M33" s="77"/>
      <c r="N33" s="77"/>
      <c r="O33" s="77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54" customFormat="1" x14ac:dyDescent="0.2">
      <c r="A34" s="2" t="s">
        <v>55</v>
      </c>
      <c r="B34" s="2" t="s">
        <v>56</v>
      </c>
      <c r="C34" s="2" t="s">
        <v>61</v>
      </c>
      <c r="D34" s="2" t="s">
        <v>62</v>
      </c>
      <c r="E34" s="64">
        <v>239041</v>
      </c>
      <c r="F34" s="142">
        <v>239041</v>
      </c>
      <c r="G34" s="5">
        <f t="shared" si="0"/>
        <v>0</v>
      </c>
      <c r="H34" s="39">
        <f t="shared" si="1"/>
        <v>0</v>
      </c>
      <c r="I34" s="21">
        <v>1</v>
      </c>
      <c r="J34" s="25" t="s">
        <v>874</v>
      </c>
      <c r="K34" s="141"/>
      <c r="L34" s="77"/>
      <c r="M34" s="77"/>
      <c r="N34" s="77"/>
      <c r="O34" s="77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54" customFormat="1" x14ac:dyDescent="0.2">
      <c r="A35" s="2" t="s">
        <v>55</v>
      </c>
      <c r="B35" s="2" t="s">
        <v>56</v>
      </c>
      <c r="C35" s="2" t="s">
        <v>63</v>
      </c>
      <c r="D35" s="2" t="s">
        <v>64</v>
      </c>
      <c r="E35" s="64">
        <v>958840</v>
      </c>
      <c r="F35" s="142">
        <v>958840</v>
      </c>
      <c r="G35" s="5">
        <f t="shared" si="0"/>
        <v>0</v>
      </c>
      <c r="H35" s="39">
        <f t="shared" si="1"/>
        <v>0</v>
      </c>
      <c r="I35" s="21" t="s">
        <v>874</v>
      </c>
      <c r="J35" s="25" t="s">
        <v>874</v>
      </c>
      <c r="K35" s="141"/>
      <c r="L35" s="77"/>
      <c r="M35" s="77"/>
      <c r="N35" s="77"/>
      <c r="O35" s="77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s="54" customFormat="1" x14ac:dyDescent="0.2">
      <c r="A36" s="2" t="s">
        <v>65</v>
      </c>
      <c r="B36" s="2" t="s">
        <v>66</v>
      </c>
      <c r="C36" s="2" t="s">
        <v>67</v>
      </c>
      <c r="D36" s="2" t="s">
        <v>68</v>
      </c>
      <c r="E36" s="64">
        <v>535215</v>
      </c>
      <c r="F36" s="142">
        <v>535215</v>
      </c>
      <c r="G36" s="5">
        <f t="shared" si="0"/>
        <v>0</v>
      </c>
      <c r="H36" s="39">
        <f t="shared" si="1"/>
        <v>0</v>
      </c>
      <c r="I36" s="21" t="s">
        <v>874</v>
      </c>
      <c r="J36" s="25" t="s">
        <v>874</v>
      </c>
      <c r="K36" s="141"/>
      <c r="L36" s="77"/>
      <c r="M36" s="77"/>
      <c r="N36" s="77"/>
      <c r="O36" s="77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s="54" customFormat="1" x14ac:dyDescent="0.2">
      <c r="A37" s="2" t="s">
        <v>65</v>
      </c>
      <c r="B37" s="2" t="s">
        <v>66</v>
      </c>
      <c r="C37" s="2" t="s">
        <v>69</v>
      </c>
      <c r="D37" s="2" t="s">
        <v>70</v>
      </c>
      <c r="E37" s="64">
        <v>723769</v>
      </c>
      <c r="F37" s="142">
        <v>723769</v>
      </c>
      <c r="G37" s="5">
        <f t="shared" si="0"/>
        <v>0</v>
      </c>
      <c r="H37" s="39">
        <f t="shared" si="1"/>
        <v>0</v>
      </c>
      <c r="I37" s="21">
        <v>1</v>
      </c>
      <c r="J37" s="25" t="s">
        <v>874</v>
      </c>
      <c r="K37" s="141"/>
      <c r="L37" s="77"/>
      <c r="M37" s="77"/>
      <c r="N37" s="77"/>
      <c r="O37" s="77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</row>
    <row r="38" spans="1:77" s="54" customFormat="1" x14ac:dyDescent="0.2">
      <c r="A38" s="2" t="s">
        <v>65</v>
      </c>
      <c r="B38" s="2" t="s">
        <v>66</v>
      </c>
      <c r="C38" s="2" t="s">
        <v>71</v>
      </c>
      <c r="D38" s="2" t="s">
        <v>72</v>
      </c>
      <c r="E38" s="64">
        <v>232857</v>
      </c>
      <c r="F38" s="142">
        <v>232857</v>
      </c>
      <c r="G38" s="5">
        <f t="shared" si="0"/>
        <v>0</v>
      </c>
      <c r="H38" s="39">
        <f t="shared" si="1"/>
        <v>0</v>
      </c>
      <c r="I38" s="21">
        <v>1</v>
      </c>
      <c r="J38" s="25" t="s">
        <v>874</v>
      </c>
      <c r="K38" s="141"/>
      <c r="L38" s="77"/>
      <c r="M38" s="77"/>
      <c r="N38" s="77"/>
      <c r="O38" s="77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</row>
    <row r="39" spans="1:77" s="54" customFormat="1" x14ac:dyDescent="0.2">
      <c r="A39" s="2" t="s">
        <v>65</v>
      </c>
      <c r="B39" s="2" t="s">
        <v>66</v>
      </c>
      <c r="C39" s="2" t="s">
        <v>73</v>
      </c>
      <c r="D39" s="2" t="s">
        <v>74</v>
      </c>
      <c r="E39" s="64">
        <v>135459</v>
      </c>
      <c r="F39" s="142">
        <v>135459</v>
      </c>
      <c r="G39" s="5">
        <f t="shared" si="0"/>
        <v>0</v>
      </c>
      <c r="H39" s="39">
        <f t="shared" si="1"/>
        <v>0</v>
      </c>
      <c r="I39" s="21">
        <v>1</v>
      </c>
      <c r="J39" s="25" t="s">
        <v>874</v>
      </c>
      <c r="K39" s="141"/>
      <c r="L39" s="77"/>
      <c r="M39" s="77"/>
      <c r="N39" s="77"/>
      <c r="O39" s="77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1:77" s="54" customFormat="1" x14ac:dyDescent="0.2">
      <c r="A40" s="2" t="s">
        <v>75</v>
      </c>
      <c r="B40" s="2" t="s">
        <v>76</v>
      </c>
      <c r="C40" s="2" t="s">
        <v>26</v>
      </c>
      <c r="D40" s="2" t="s">
        <v>77</v>
      </c>
      <c r="E40" s="64">
        <v>2161314</v>
      </c>
      <c r="F40" s="142">
        <v>2161314</v>
      </c>
      <c r="G40" s="5">
        <f t="shared" si="0"/>
        <v>0</v>
      </c>
      <c r="H40" s="39">
        <f t="shared" si="1"/>
        <v>0</v>
      </c>
      <c r="I40" s="21" t="s">
        <v>874</v>
      </c>
      <c r="J40" s="25" t="s">
        <v>874</v>
      </c>
      <c r="K40" s="141"/>
      <c r="L40" s="77"/>
      <c r="M40" s="77"/>
      <c r="N40" s="77"/>
      <c r="O40" s="77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</row>
    <row r="41" spans="1:77" s="54" customFormat="1" x14ac:dyDescent="0.2">
      <c r="A41" s="2" t="s">
        <v>75</v>
      </c>
      <c r="B41" s="2" t="s">
        <v>76</v>
      </c>
      <c r="C41" s="2" t="s">
        <v>57</v>
      </c>
      <c r="D41" s="2" t="s">
        <v>78</v>
      </c>
      <c r="E41" s="64">
        <v>1823630</v>
      </c>
      <c r="F41" s="142">
        <v>1823630</v>
      </c>
      <c r="G41" s="5">
        <f t="shared" si="0"/>
        <v>0</v>
      </c>
      <c r="H41" s="39">
        <f t="shared" ref="H41:H72" si="2">ROUND(G41/E41,4)</f>
        <v>0</v>
      </c>
      <c r="I41" s="21" t="s">
        <v>874</v>
      </c>
      <c r="J41" s="25" t="s">
        <v>874</v>
      </c>
      <c r="K41" s="141"/>
      <c r="L41" s="77"/>
      <c r="M41" s="77"/>
      <c r="N41" s="77"/>
      <c r="O41" s="77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</row>
    <row r="42" spans="1:77" s="54" customFormat="1" x14ac:dyDescent="0.2">
      <c r="A42" s="2" t="s">
        <v>75</v>
      </c>
      <c r="B42" s="2" t="s">
        <v>76</v>
      </c>
      <c r="C42" s="2" t="s">
        <v>79</v>
      </c>
      <c r="D42" s="2" t="s">
        <v>80</v>
      </c>
      <c r="E42" s="64">
        <v>631559</v>
      </c>
      <c r="F42" s="142">
        <v>631559</v>
      </c>
      <c r="G42" s="5">
        <f t="shared" si="0"/>
        <v>0</v>
      </c>
      <c r="H42" s="39">
        <f t="shared" si="2"/>
        <v>0</v>
      </c>
      <c r="I42" s="21" t="s">
        <v>874</v>
      </c>
      <c r="J42" s="25" t="s">
        <v>874</v>
      </c>
      <c r="K42" s="141"/>
      <c r="L42" s="77"/>
      <c r="M42" s="77"/>
      <c r="N42" s="77"/>
      <c r="O42" s="77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</row>
    <row r="43" spans="1:77" s="54" customFormat="1" x14ac:dyDescent="0.2">
      <c r="A43" s="2" t="s">
        <v>75</v>
      </c>
      <c r="B43" s="2" t="s">
        <v>76</v>
      </c>
      <c r="C43" s="2" t="s">
        <v>16</v>
      </c>
      <c r="D43" s="2" t="s">
        <v>81</v>
      </c>
      <c r="E43" s="64">
        <v>3053019</v>
      </c>
      <c r="F43" s="142">
        <v>3053019</v>
      </c>
      <c r="G43" s="5">
        <f t="shared" si="0"/>
        <v>0</v>
      </c>
      <c r="H43" s="39">
        <f t="shared" si="2"/>
        <v>0</v>
      </c>
      <c r="I43" s="21" t="s">
        <v>874</v>
      </c>
      <c r="J43" s="25" t="s">
        <v>874</v>
      </c>
      <c r="K43" s="141"/>
      <c r="L43" s="77"/>
      <c r="M43" s="77"/>
      <c r="N43" s="77"/>
      <c r="O43" s="77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</row>
    <row r="44" spans="1:77" s="54" customFormat="1" x14ac:dyDescent="0.2">
      <c r="A44" s="2" t="s">
        <v>75</v>
      </c>
      <c r="B44" s="2" t="s">
        <v>76</v>
      </c>
      <c r="C44" s="2" t="s">
        <v>82</v>
      </c>
      <c r="D44" s="2" t="s">
        <v>83</v>
      </c>
      <c r="E44" s="64">
        <v>1782000</v>
      </c>
      <c r="F44" s="142">
        <v>1782000</v>
      </c>
      <c r="G44" s="5">
        <f t="shared" si="0"/>
        <v>0</v>
      </c>
      <c r="H44" s="39">
        <f t="shared" si="2"/>
        <v>0</v>
      </c>
      <c r="I44" s="21" t="s">
        <v>874</v>
      </c>
      <c r="J44" s="25" t="s">
        <v>874</v>
      </c>
      <c r="K44" s="141"/>
      <c r="L44" s="77"/>
      <c r="M44" s="77"/>
      <c r="N44" s="77"/>
      <c r="O44" s="77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</row>
    <row r="45" spans="1:77" s="54" customFormat="1" x14ac:dyDescent="0.2">
      <c r="A45" s="2" t="s">
        <v>75</v>
      </c>
      <c r="B45" s="2" t="s">
        <v>76</v>
      </c>
      <c r="C45" s="2" t="s">
        <v>84</v>
      </c>
      <c r="D45" s="2" t="s">
        <v>85</v>
      </c>
      <c r="E45" s="64">
        <v>628884</v>
      </c>
      <c r="F45" s="142">
        <v>628884</v>
      </c>
      <c r="G45" s="5">
        <f t="shared" si="0"/>
        <v>0</v>
      </c>
      <c r="H45" s="39">
        <f t="shared" si="2"/>
        <v>0</v>
      </c>
      <c r="I45" s="21" t="s">
        <v>874</v>
      </c>
      <c r="J45" s="25" t="s">
        <v>874</v>
      </c>
      <c r="K45" s="141"/>
      <c r="L45" s="77"/>
      <c r="M45" s="77"/>
      <c r="N45" s="77"/>
      <c r="O45" s="77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</row>
    <row r="46" spans="1:77" s="54" customFormat="1" x14ac:dyDescent="0.2">
      <c r="A46" s="2" t="s">
        <v>75</v>
      </c>
      <c r="B46" s="2" t="s">
        <v>76</v>
      </c>
      <c r="C46" s="2" t="s">
        <v>86</v>
      </c>
      <c r="D46" s="2" t="s">
        <v>87</v>
      </c>
      <c r="E46" s="64">
        <v>2238102</v>
      </c>
      <c r="F46" s="142">
        <v>2238102</v>
      </c>
      <c r="G46" s="5">
        <f t="shared" si="0"/>
        <v>0</v>
      </c>
      <c r="H46" s="39">
        <f t="shared" si="2"/>
        <v>0</v>
      </c>
      <c r="I46" s="21" t="s">
        <v>874</v>
      </c>
      <c r="J46" s="25" t="s">
        <v>874</v>
      </c>
      <c r="K46" s="141"/>
      <c r="L46" s="77"/>
      <c r="M46" s="77"/>
      <c r="N46" s="77"/>
      <c r="O46" s="77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</row>
    <row r="47" spans="1:77" s="54" customFormat="1" x14ac:dyDescent="0.2">
      <c r="A47" s="2" t="s">
        <v>75</v>
      </c>
      <c r="B47" s="2" t="s">
        <v>76</v>
      </c>
      <c r="C47" s="2" t="s">
        <v>88</v>
      </c>
      <c r="D47" s="2" t="s">
        <v>89</v>
      </c>
      <c r="E47" s="64">
        <v>12666672</v>
      </c>
      <c r="F47" s="142">
        <v>12666672</v>
      </c>
      <c r="G47" s="5">
        <f t="shared" si="0"/>
        <v>0</v>
      </c>
      <c r="H47" s="39">
        <f t="shared" si="2"/>
        <v>0</v>
      </c>
      <c r="I47" s="21" t="s">
        <v>874</v>
      </c>
      <c r="J47" s="25" t="s">
        <v>874</v>
      </c>
      <c r="K47" s="141"/>
      <c r="L47" s="77"/>
      <c r="M47" s="77"/>
      <c r="N47" s="77"/>
      <c r="O47" s="77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77" s="54" customFormat="1" x14ac:dyDescent="0.2">
      <c r="A48" s="2" t="s">
        <v>90</v>
      </c>
      <c r="B48" s="2" t="s">
        <v>91</v>
      </c>
      <c r="C48" s="2" t="s">
        <v>18</v>
      </c>
      <c r="D48" s="2" t="s">
        <v>92</v>
      </c>
      <c r="E48" s="64">
        <v>1271691</v>
      </c>
      <c r="F48" s="142">
        <v>1271691</v>
      </c>
      <c r="G48" s="5">
        <f t="shared" si="0"/>
        <v>0</v>
      </c>
      <c r="H48" s="39">
        <f t="shared" si="2"/>
        <v>0</v>
      </c>
      <c r="I48" s="21" t="s">
        <v>874</v>
      </c>
      <c r="J48" s="25" t="s">
        <v>874</v>
      </c>
      <c r="K48" s="141"/>
      <c r="L48" s="77"/>
      <c r="M48" s="77"/>
      <c r="N48" s="77"/>
      <c r="O48" s="77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</row>
    <row r="49" spans="1:77" s="54" customFormat="1" x14ac:dyDescent="0.2">
      <c r="A49" s="2" t="s">
        <v>90</v>
      </c>
      <c r="B49" s="2" t="s">
        <v>91</v>
      </c>
      <c r="C49" s="2" t="s">
        <v>93</v>
      </c>
      <c r="D49" s="2" t="s">
        <v>94</v>
      </c>
      <c r="E49" s="64">
        <v>843068</v>
      </c>
      <c r="F49" s="142">
        <v>843068</v>
      </c>
      <c r="G49" s="5">
        <f t="shared" si="0"/>
        <v>0</v>
      </c>
      <c r="H49" s="39">
        <f t="shared" si="2"/>
        <v>0</v>
      </c>
      <c r="I49" s="21" t="s">
        <v>874</v>
      </c>
      <c r="J49" s="25" t="s">
        <v>874</v>
      </c>
      <c r="K49" s="141"/>
      <c r="L49" s="77"/>
      <c r="M49" s="77"/>
      <c r="N49" s="77"/>
      <c r="O49" s="77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</row>
    <row r="50" spans="1:77" s="54" customFormat="1" x14ac:dyDescent="0.2">
      <c r="A50" s="2" t="s">
        <v>90</v>
      </c>
      <c r="B50" s="2" t="s">
        <v>91</v>
      </c>
      <c r="C50" s="2" t="s">
        <v>95</v>
      </c>
      <c r="D50" s="2" t="s">
        <v>96</v>
      </c>
      <c r="E50" s="64">
        <v>6140398</v>
      </c>
      <c r="F50" s="142">
        <v>6140398</v>
      </c>
      <c r="G50" s="5">
        <f t="shared" si="0"/>
        <v>0</v>
      </c>
      <c r="H50" s="39">
        <f t="shared" si="2"/>
        <v>0</v>
      </c>
      <c r="I50" s="21" t="s">
        <v>874</v>
      </c>
      <c r="J50" s="25" t="s">
        <v>874</v>
      </c>
      <c r="K50" s="141"/>
      <c r="L50" s="77"/>
      <c r="M50" s="77"/>
      <c r="N50" s="77"/>
      <c r="O50" s="77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</row>
    <row r="51" spans="1:77" s="54" customFormat="1" x14ac:dyDescent="0.2">
      <c r="A51" s="2" t="s">
        <v>90</v>
      </c>
      <c r="B51" s="2" t="s">
        <v>91</v>
      </c>
      <c r="C51" s="2" t="s">
        <v>97</v>
      </c>
      <c r="D51" s="2" t="s">
        <v>98</v>
      </c>
      <c r="E51" s="64">
        <v>1909734</v>
      </c>
      <c r="F51" s="142">
        <v>1909734</v>
      </c>
      <c r="G51" s="5">
        <f t="shared" si="0"/>
        <v>0</v>
      </c>
      <c r="H51" s="39">
        <f t="shared" si="2"/>
        <v>0</v>
      </c>
      <c r="I51" s="21" t="s">
        <v>874</v>
      </c>
      <c r="J51" s="25" t="s">
        <v>874</v>
      </c>
      <c r="K51" s="141"/>
      <c r="L51" s="77"/>
      <c r="M51" s="77"/>
      <c r="N51" s="77"/>
      <c r="O51" s="77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</row>
    <row r="52" spans="1:77" s="54" customFormat="1" x14ac:dyDescent="0.2">
      <c r="A52" s="2" t="s">
        <v>90</v>
      </c>
      <c r="B52" s="2" t="s">
        <v>91</v>
      </c>
      <c r="C52" s="2" t="s">
        <v>99</v>
      </c>
      <c r="D52" s="2" t="s">
        <v>100</v>
      </c>
      <c r="E52" s="64">
        <v>1596056</v>
      </c>
      <c r="F52" s="142">
        <v>1596056</v>
      </c>
      <c r="G52" s="5">
        <f t="shared" si="0"/>
        <v>0</v>
      </c>
      <c r="H52" s="39">
        <f t="shared" si="2"/>
        <v>0</v>
      </c>
      <c r="I52" s="21" t="s">
        <v>874</v>
      </c>
      <c r="J52" s="25" t="s">
        <v>874</v>
      </c>
      <c r="K52" s="141"/>
      <c r="L52" s="77"/>
      <c r="M52" s="77"/>
      <c r="N52" s="77"/>
      <c r="O52" s="77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</row>
    <row r="53" spans="1:77" s="54" customFormat="1" x14ac:dyDescent="0.2">
      <c r="A53" s="2" t="s">
        <v>90</v>
      </c>
      <c r="B53" s="2" t="s">
        <v>91</v>
      </c>
      <c r="C53" s="2" t="s">
        <v>101</v>
      </c>
      <c r="D53" s="2" t="s">
        <v>102</v>
      </c>
      <c r="E53" s="64">
        <v>1274841</v>
      </c>
      <c r="F53" s="142">
        <v>1274841</v>
      </c>
      <c r="G53" s="5">
        <f t="shared" si="0"/>
        <v>0</v>
      </c>
      <c r="H53" s="39">
        <f t="shared" si="2"/>
        <v>0</v>
      </c>
      <c r="I53" s="21" t="s">
        <v>874</v>
      </c>
      <c r="J53" s="25" t="s">
        <v>874</v>
      </c>
      <c r="K53" s="141"/>
      <c r="L53" s="77"/>
      <c r="M53" s="77"/>
      <c r="N53" s="77"/>
      <c r="O53" s="77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</row>
    <row r="54" spans="1:77" s="54" customFormat="1" x14ac:dyDescent="0.2">
      <c r="A54" s="2" t="s">
        <v>90</v>
      </c>
      <c r="B54" s="2" t="s">
        <v>91</v>
      </c>
      <c r="C54" s="2" t="s">
        <v>103</v>
      </c>
      <c r="D54" s="2" t="s">
        <v>104</v>
      </c>
      <c r="E54" s="64">
        <v>586800</v>
      </c>
      <c r="F54" s="142">
        <v>586800</v>
      </c>
      <c r="G54" s="5">
        <f t="shared" si="0"/>
        <v>0</v>
      </c>
      <c r="H54" s="39">
        <f t="shared" si="2"/>
        <v>0</v>
      </c>
      <c r="I54" s="21" t="s">
        <v>874</v>
      </c>
      <c r="J54" s="25" t="s">
        <v>874</v>
      </c>
      <c r="K54" s="141"/>
      <c r="L54" s="77"/>
      <c r="M54" s="77"/>
      <c r="N54" s="77"/>
      <c r="O54" s="77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</row>
    <row r="55" spans="1:77" s="54" customFormat="1" x14ac:dyDescent="0.2">
      <c r="A55" s="2" t="s">
        <v>90</v>
      </c>
      <c r="B55" s="2" t="s">
        <v>91</v>
      </c>
      <c r="C55" s="2" t="s">
        <v>105</v>
      </c>
      <c r="D55" s="2" t="s">
        <v>106</v>
      </c>
      <c r="E55" s="64">
        <v>815776</v>
      </c>
      <c r="F55" s="142">
        <v>815776</v>
      </c>
      <c r="G55" s="5">
        <f t="shared" si="0"/>
        <v>0</v>
      </c>
      <c r="H55" s="39">
        <f t="shared" si="2"/>
        <v>0</v>
      </c>
      <c r="I55" s="21" t="s">
        <v>874</v>
      </c>
      <c r="J55" s="25" t="s">
        <v>874</v>
      </c>
      <c r="K55" s="141"/>
      <c r="L55" s="77"/>
      <c r="M55" s="77"/>
      <c r="N55" s="77"/>
      <c r="O55" s="77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</row>
    <row r="56" spans="1:77" s="54" customFormat="1" x14ac:dyDescent="0.2">
      <c r="A56" s="2" t="s">
        <v>90</v>
      </c>
      <c r="B56" s="2" t="s">
        <v>91</v>
      </c>
      <c r="C56" s="2" t="s">
        <v>107</v>
      </c>
      <c r="D56" s="2" t="s">
        <v>108</v>
      </c>
      <c r="E56" s="64">
        <v>1627335</v>
      </c>
      <c r="F56" s="142">
        <v>1627335</v>
      </c>
      <c r="G56" s="5">
        <f t="shared" si="0"/>
        <v>0</v>
      </c>
      <c r="H56" s="39">
        <f t="shared" si="2"/>
        <v>0</v>
      </c>
      <c r="I56" s="21" t="s">
        <v>874</v>
      </c>
      <c r="J56" s="25" t="s">
        <v>874</v>
      </c>
      <c r="K56" s="141"/>
      <c r="L56" s="77"/>
      <c r="M56" s="77"/>
      <c r="N56" s="77"/>
      <c r="O56" s="77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</row>
    <row r="57" spans="1:77" s="54" customFormat="1" x14ac:dyDescent="0.2">
      <c r="A57" s="2" t="s">
        <v>90</v>
      </c>
      <c r="B57" s="2" t="s">
        <v>91</v>
      </c>
      <c r="C57" s="2" t="s">
        <v>109</v>
      </c>
      <c r="D57" s="2" t="s">
        <v>110</v>
      </c>
      <c r="E57" s="64">
        <v>1054238</v>
      </c>
      <c r="F57" s="142">
        <v>1054238</v>
      </c>
      <c r="G57" s="5">
        <f t="shared" si="0"/>
        <v>0</v>
      </c>
      <c r="H57" s="39">
        <f t="shared" si="2"/>
        <v>0</v>
      </c>
      <c r="I57" s="21" t="s">
        <v>874</v>
      </c>
      <c r="J57" s="25" t="s">
        <v>874</v>
      </c>
      <c r="K57" s="141"/>
      <c r="L57" s="77"/>
      <c r="M57" s="77"/>
      <c r="N57" s="77"/>
      <c r="O57" s="77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</row>
    <row r="58" spans="1:77" s="54" customFormat="1" x14ac:dyDescent="0.2">
      <c r="A58" s="2" t="s">
        <v>90</v>
      </c>
      <c r="B58" s="2" t="s">
        <v>91</v>
      </c>
      <c r="C58" s="2" t="s">
        <v>111</v>
      </c>
      <c r="D58" s="2" t="s">
        <v>112</v>
      </c>
      <c r="E58" s="64">
        <v>743562</v>
      </c>
      <c r="F58" s="142">
        <v>743562</v>
      </c>
      <c r="G58" s="5">
        <f t="shared" si="0"/>
        <v>0</v>
      </c>
      <c r="H58" s="39">
        <f t="shared" si="2"/>
        <v>0</v>
      </c>
      <c r="I58" s="21" t="s">
        <v>874</v>
      </c>
      <c r="J58" s="25" t="s">
        <v>874</v>
      </c>
      <c r="K58" s="141"/>
      <c r="L58" s="77"/>
      <c r="M58" s="77"/>
      <c r="N58" s="77"/>
      <c r="O58" s="77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</row>
    <row r="59" spans="1:77" s="54" customFormat="1" x14ac:dyDescent="0.2">
      <c r="A59" s="2" t="s">
        <v>113</v>
      </c>
      <c r="B59" s="2" t="s">
        <v>114</v>
      </c>
      <c r="C59" s="2" t="s">
        <v>12</v>
      </c>
      <c r="D59" s="2" t="s">
        <v>115</v>
      </c>
      <c r="E59" s="64">
        <v>11720</v>
      </c>
      <c r="F59" s="142">
        <v>11720</v>
      </c>
      <c r="G59" s="5">
        <f t="shared" si="0"/>
        <v>0</v>
      </c>
      <c r="H59" s="39">
        <f t="shared" si="2"/>
        <v>0</v>
      </c>
      <c r="I59" s="21">
        <v>1</v>
      </c>
      <c r="J59" s="25">
        <v>1</v>
      </c>
      <c r="K59" s="141"/>
      <c r="L59" s="77"/>
      <c r="M59" s="77"/>
      <c r="N59" s="77"/>
      <c r="O59" s="77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</row>
    <row r="60" spans="1:77" s="54" customFormat="1" x14ac:dyDescent="0.2">
      <c r="A60" s="2" t="s">
        <v>113</v>
      </c>
      <c r="B60" s="2" t="s">
        <v>114</v>
      </c>
      <c r="C60" s="2" t="s">
        <v>116</v>
      </c>
      <c r="D60" s="2" t="s">
        <v>117</v>
      </c>
      <c r="E60" s="64">
        <v>17796</v>
      </c>
      <c r="F60" s="142">
        <v>17796</v>
      </c>
      <c r="G60" s="5">
        <f t="shared" si="0"/>
        <v>0</v>
      </c>
      <c r="H60" s="39">
        <f t="shared" si="2"/>
        <v>0</v>
      </c>
      <c r="I60" s="21">
        <v>1</v>
      </c>
      <c r="J60" s="25">
        <v>1</v>
      </c>
      <c r="K60" s="141"/>
      <c r="L60" s="77"/>
      <c r="M60" s="77"/>
      <c r="N60" s="77"/>
      <c r="O60" s="77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</row>
    <row r="61" spans="1:77" s="54" customFormat="1" x14ac:dyDescent="0.2">
      <c r="A61" s="2" t="s">
        <v>113</v>
      </c>
      <c r="B61" s="2" t="s">
        <v>114</v>
      </c>
      <c r="C61" s="2" t="s">
        <v>118</v>
      </c>
      <c r="D61" s="2" t="s">
        <v>119</v>
      </c>
      <c r="E61" s="64">
        <v>232934</v>
      </c>
      <c r="F61" s="142">
        <v>232934</v>
      </c>
      <c r="G61" s="5">
        <f t="shared" si="0"/>
        <v>0</v>
      </c>
      <c r="H61" s="39">
        <f t="shared" si="2"/>
        <v>0</v>
      </c>
      <c r="I61" s="21" t="s">
        <v>874</v>
      </c>
      <c r="J61" s="25" t="s">
        <v>874</v>
      </c>
      <c r="K61" s="141"/>
      <c r="L61" s="77"/>
      <c r="M61" s="77"/>
      <c r="N61" s="77"/>
      <c r="O61" s="77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</row>
    <row r="62" spans="1:77" s="54" customFormat="1" x14ac:dyDescent="0.2">
      <c r="A62" s="2" t="s">
        <v>113</v>
      </c>
      <c r="B62" s="2" t="s">
        <v>114</v>
      </c>
      <c r="C62" s="2" t="s">
        <v>120</v>
      </c>
      <c r="D62" s="2" t="s">
        <v>121</v>
      </c>
      <c r="E62" s="64">
        <v>18715</v>
      </c>
      <c r="F62" s="142">
        <v>18715</v>
      </c>
      <c r="G62" s="5">
        <f t="shared" si="0"/>
        <v>0</v>
      </c>
      <c r="H62" s="39">
        <f t="shared" si="2"/>
        <v>0</v>
      </c>
      <c r="I62" s="21">
        <v>1</v>
      </c>
      <c r="J62" s="25">
        <v>1</v>
      </c>
      <c r="K62" s="141"/>
      <c r="L62" s="77"/>
      <c r="M62" s="77"/>
      <c r="N62" s="77"/>
      <c r="O62" s="77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</row>
    <row r="63" spans="1:77" s="54" customFormat="1" x14ac:dyDescent="0.2">
      <c r="A63" s="2" t="s">
        <v>113</v>
      </c>
      <c r="B63" s="2" t="s">
        <v>114</v>
      </c>
      <c r="C63" s="2" t="s">
        <v>47</v>
      </c>
      <c r="D63" s="2" t="s">
        <v>122</v>
      </c>
      <c r="E63" s="64">
        <v>9218357</v>
      </c>
      <c r="F63" s="142">
        <v>9218357</v>
      </c>
      <c r="G63" s="5">
        <f t="shared" si="0"/>
        <v>0</v>
      </c>
      <c r="H63" s="39">
        <f t="shared" si="2"/>
        <v>0</v>
      </c>
      <c r="I63" s="21" t="s">
        <v>874</v>
      </c>
      <c r="J63" s="25" t="s">
        <v>874</v>
      </c>
      <c r="K63" s="141"/>
      <c r="L63" s="77"/>
      <c r="M63" s="77"/>
      <c r="N63" s="77"/>
      <c r="O63" s="77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</row>
    <row r="64" spans="1:77" s="54" customFormat="1" x14ac:dyDescent="0.2">
      <c r="A64" s="2" t="s">
        <v>113</v>
      </c>
      <c r="B64" s="2" t="s">
        <v>114</v>
      </c>
      <c r="C64" s="2" t="s">
        <v>123</v>
      </c>
      <c r="D64" s="2" t="s">
        <v>124</v>
      </c>
      <c r="E64" s="64">
        <v>23088422</v>
      </c>
      <c r="F64" s="142">
        <v>23088422</v>
      </c>
      <c r="G64" s="5">
        <f t="shared" si="0"/>
        <v>0</v>
      </c>
      <c r="H64" s="39">
        <f t="shared" si="2"/>
        <v>0</v>
      </c>
      <c r="I64" s="21" t="s">
        <v>874</v>
      </c>
      <c r="J64" s="25" t="s">
        <v>874</v>
      </c>
      <c r="K64" s="141"/>
      <c r="L64" s="77"/>
      <c r="M64" s="77"/>
      <c r="N64" s="77"/>
      <c r="O64" s="77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</row>
    <row r="65" spans="1:77" s="54" customFormat="1" x14ac:dyDescent="0.2">
      <c r="A65" s="2" t="s">
        <v>113</v>
      </c>
      <c r="B65" s="2" t="s">
        <v>114</v>
      </c>
      <c r="C65" s="2" t="s">
        <v>125</v>
      </c>
      <c r="D65" s="2" t="s">
        <v>126</v>
      </c>
      <c r="E65" s="64">
        <v>9625395</v>
      </c>
      <c r="F65" s="142">
        <v>9625395</v>
      </c>
      <c r="G65" s="5">
        <f t="shared" si="0"/>
        <v>0</v>
      </c>
      <c r="H65" s="39">
        <f t="shared" si="2"/>
        <v>0</v>
      </c>
      <c r="I65" s="21" t="s">
        <v>874</v>
      </c>
      <c r="J65" s="25" t="s">
        <v>874</v>
      </c>
      <c r="K65" s="141"/>
      <c r="L65" s="77"/>
      <c r="M65" s="77"/>
      <c r="N65" s="77"/>
      <c r="O65" s="77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</row>
    <row r="66" spans="1:77" s="54" customFormat="1" x14ac:dyDescent="0.2">
      <c r="A66" s="2" t="s">
        <v>113</v>
      </c>
      <c r="B66" s="2" t="s">
        <v>114</v>
      </c>
      <c r="C66" s="2" t="s">
        <v>127</v>
      </c>
      <c r="D66" s="2" t="s">
        <v>128</v>
      </c>
      <c r="E66" s="64">
        <v>653604</v>
      </c>
      <c r="F66" s="142">
        <v>653604</v>
      </c>
      <c r="G66" s="5">
        <f t="shared" si="0"/>
        <v>0</v>
      </c>
      <c r="H66" s="39">
        <f t="shared" si="2"/>
        <v>0</v>
      </c>
      <c r="I66" s="21" t="s">
        <v>874</v>
      </c>
      <c r="J66" s="25" t="s">
        <v>874</v>
      </c>
      <c r="K66" s="141"/>
      <c r="L66" s="77"/>
      <c r="M66" s="77"/>
      <c r="N66" s="77"/>
      <c r="O66" s="77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</row>
    <row r="67" spans="1:77" s="54" customFormat="1" x14ac:dyDescent="0.2">
      <c r="A67" s="2" t="s">
        <v>113</v>
      </c>
      <c r="B67" s="2" t="s">
        <v>114</v>
      </c>
      <c r="C67" s="2" t="s">
        <v>129</v>
      </c>
      <c r="D67" s="2" t="s">
        <v>130</v>
      </c>
      <c r="E67" s="64">
        <v>25879513</v>
      </c>
      <c r="F67" s="142">
        <v>25879513</v>
      </c>
      <c r="G67" s="5">
        <f t="shared" si="0"/>
        <v>0</v>
      </c>
      <c r="H67" s="39">
        <f t="shared" si="2"/>
        <v>0</v>
      </c>
      <c r="I67" s="21" t="s">
        <v>874</v>
      </c>
      <c r="J67" s="25" t="s">
        <v>874</v>
      </c>
      <c r="K67" s="141"/>
      <c r="L67" s="77"/>
      <c r="M67" s="77"/>
      <c r="N67" s="77"/>
      <c r="O67" s="77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</row>
    <row r="68" spans="1:77" s="54" customFormat="1" x14ac:dyDescent="0.2">
      <c r="A68" s="2" t="s">
        <v>113</v>
      </c>
      <c r="B68" s="2" t="s">
        <v>114</v>
      </c>
      <c r="C68" s="2" t="s">
        <v>131</v>
      </c>
      <c r="D68" s="2" t="s">
        <v>132</v>
      </c>
      <c r="E68" s="64">
        <v>15601</v>
      </c>
      <c r="F68" s="142">
        <v>15601</v>
      </c>
      <c r="G68" s="5">
        <f t="shared" si="0"/>
        <v>0</v>
      </c>
      <c r="H68" s="39">
        <f t="shared" si="2"/>
        <v>0</v>
      </c>
      <c r="I68" s="21">
        <v>1</v>
      </c>
      <c r="J68" s="25">
        <v>1</v>
      </c>
      <c r="K68" s="141"/>
      <c r="L68" s="77"/>
      <c r="M68" s="77"/>
      <c r="N68" s="77"/>
      <c r="O68" s="77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</row>
    <row r="69" spans="1:77" s="54" customFormat="1" x14ac:dyDescent="0.2">
      <c r="A69" s="2" t="s">
        <v>133</v>
      </c>
      <c r="B69" s="2" t="s">
        <v>134</v>
      </c>
      <c r="C69" s="2" t="s">
        <v>135</v>
      </c>
      <c r="D69" s="2" t="s">
        <v>136</v>
      </c>
      <c r="E69" s="64">
        <v>1152225</v>
      </c>
      <c r="F69" s="142">
        <v>1152225</v>
      </c>
      <c r="G69" s="5">
        <f t="shared" si="0"/>
        <v>0</v>
      </c>
      <c r="H69" s="39">
        <f t="shared" si="2"/>
        <v>0</v>
      </c>
      <c r="I69" s="21" t="s">
        <v>874</v>
      </c>
      <c r="J69" s="25" t="s">
        <v>874</v>
      </c>
      <c r="K69" s="141"/>
      <c r="L69" s="77"/>
      <c r="M69" s="77"/>
      <c r="N69" s="77"/>
      <c r="O69" s="77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</row>
    <row r="70" spans="1:77" s="54" customFormat="1" x14ac:dyDescent="0.2">
      <c r="A70" s="2" t="s">
        <v>133</v>
      </c>
      <c r="B70" s="2" t="s">
        <v>134</v>
      </c>
      <c r="C70" s="2" t="s">
        <v>41</v>
      </c>
      <c r="D70" s="2" t="s">
        <v>137</v>
      </c>
      <c r="E70" s="64">
        <v>7280243</v>
      </c>
      <c r="F70" s="142">
        <v>7280243</v>
      </c>
      <c r="G70" s="5">
        <f t="shared" si="0"/>
        <v>0</v>
      </c>
      <c r="H70" s="39">
        <f t="shared" si="2"/>
        <v>0</v>
      </c>
      <c r="I70" s="21" t="s">
        <v>874</v>
      </c>
      <c r="J70" s="25" t="s">
        <v>874</v>
      </c>
      <c r="K70" s="141"/>
      <c r="L70" s="77"/>
      <c r="M70" s="77"/>
      <c r="N70" s="77"/>
      <c r="O70" s="77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</row>
    <row r="71" spans="1:77" s="54" customFormat="1" x14ac:dyDescent="0.2">
      <c r="A71" s="2" t="s">
        <v>133</v>
      </c>
      <c r="B71" s="2" t="s">
        <v>134</v>
      </c>
      <c r="C71" s="2" t="s">
        <v>138</v>
      </c>
      <c r="D71" s="2" t="s">
        <v>139</v>
      </c>
      <c r="E71" s="64">
        <v>36729</v>
      </c>
      <c r="F71" s="142">
        <v>36729</v>
      </c>
      <c r="G71" s="5">
        <f t="shared" si="0"/>
        <v>0</v>
      </c>
      <c r="H71" s="39">
        <f t="shared" si="2"/>
        <v>0</v>
      </c>
      <c r="I71" s="21">
        <v>1</v>
      </c>
      <c r="J71" s="25" t="s">
        <v>874</v>
      </c>
      <c r="K71" s="141"/>
      <c r="L71" s="77"/>
      <c r="M71" s="77"/>
      <c r="N71" s="77"/>
      <c r="O71" s="77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</row>
    <row r="72" spans="1:77" s="54" customFormat="1" x14ac:dyDescent="0.2">
      <c r="A72" s="2" t="s">
        <v>133</v>
      </c>
      <c r="B72" s="2" t="s">
        <v>134</v>
      </c>
      <c r="C72" s="2" t="s">
        <v>123</v>
      </c>
      <c r="D72" s="2" t="s">
        <v>140</v>
      </c>
      <c r="E72" s="64">
        <v>3495722</v>
      </c>
      <c r="F72" s="142">
        <v>3495722</v>
      </c>
      <c r="G72" s="5">
        <f t="shared" si="0"/>
        <v>0</v>
      </c>
      <c r="H72" s="39">
        <f t="shared" si="2"/>
        <v>0</v>
      </c>
      <c r="I72" s="21" t="s">
        <v>874</v>
      </c>
      <c r="J72" s="25" t="s">
        <v>874</v>
      </c>
      <c r="K72" s="141"/>
      <c r="L72" s="77"/>
      <c r="M72" s="77"/>
      <c r="N72" s="77"/>
      <c r="O72" s="77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</row>
    <row r="73" spans="1:77" s="54" customFormat="1" x14ac:dyDescent="0.2">
      <c r="A73" s="2" t="s">
        <v>133</v>
      </c>
      <c r="B73" s="2" t="s">
        <v>134</v>
      </c>
      <c r="C73" s="2" t="s">
        <v>141</v>
      </c>
      <c r="D73" s="2" t="s">
        <v>142</v>
      </c>
      <c r="E73" s="64">
        <v>4119678</v>
      </c>
      <c r="F73" s="142">
        <v>4119678</v>
      </c>
      <c r="G73" s="5">
        <f t="shared" ref="G73:G136" si="3">SUM(F73-E73)</f>
        <v>0</v>
      </c>
      <c r="H73" s="39">
        <f t="shared" ref="H73:H104" si="4">ROUND(G73/E73,4)</f>
        <v>0</v>
      </c>
      <c r="I73" s="21" t="s">
        <v>874</v>
      </c>
      <c r="J73" s="25" t="s">
        <v>874</v>
      </c>
      <c r="K73" s="141"/>
      <c r="L73" s="77"/>
      <c r="M73" s="77"/>
      <c r="N73" s="77"/>
      <c r="O73" s="77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</row>
    <row r="74" spans="1:77" s="54" customFormat="1" x14ac:dyDescent="0.2">
      <c r="A74" s="2" t="s">
        <v>133</v>
      </c>
      <c r="B74" s="2" t="s">
        <v>134</v>
      </c>
      <c r="C74" s="2" t="s">
        <v>143</v>
      </c>
      <c r="D74" s="2" t="s">
        <v>144</v>
      </c>
      <c r="E74" s="64">
        <v>1243153</v>
      </c>
      <c r="F74" s="142">
        <v>1243153</v>
      </c>
      <c r="G74" s="5">
        <f t="shared" si="3"/>
        <v>0</v>
      </c>
      <c r="H74" s="39">
        <f t="shared" si="4"/>
        <v>0</v>
      </c>
      <c r="I74" s="21" t="s">
        <v>874</v>
      </c>
      <c r="J74" s="25" t="s">
        <v>874</v>
      </c>
      <c r="K74" s="141"/>
      <c r="L74" s="77"/>
      <c r="M74" s="77"/>
      <c r="N74" s="77"/>
      <c r="O74" s="77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</row>
    <row r="75" spans="1:77" s="54" customFormat="1" x14ac:dyDescent="0.2">
      <c r="A75" s="2" t="s">
        <v>133</v>
      </c>
      <c r="B75" s="2" t="s">
        <v>134</v>
      </c>
      <c r="C75" s="2" t="s">
        <v>145</v>
      </c>
      <c r="D75" s="2" t="s">
        <v>146</v>
      </c>
      <c r="E75" s="64">
        <v>1451470</v>
      </c>
      <c r="F75" s="142">
        <v>1451470</v>
      </c>
      <c r="G75" s="5">
        <f t="shared" si="3"/>
        <v>0</v>
      </c>
      <c r="H75" s="39">
        <f t="shared" si="4"/>
        <v>0</v>
      </c>
      <c r="I75" s="21" t="s">
        <v>874</v>
      </c>
      <c r="J75" s="25" t="s">
        <v>874</v>
      </c>
      <c r="K75" s="141"/>
      <c r="L75" s="77"/>
      <c r="M75" s="77"/>
      <c r="N75" s="77"/>
      <c r="O75" s="77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</row>
    <row r="76" spans="1:77" s="54" customFormat="1" x14ac:dyDescent="0.2">
      <c r="A76" s="2" t="s">
        <v>133</v>
      </c>
      <c r="B76" s="2" t="s">
        <v>134</v>
      </c>
      <c r="C76" s="2" t="s">
        <v>147</v>
      </c>
      <c r="D76" s="2" t="s">
        <v>148</v>
      </c>
      <c r="E76" s="64">
        <v>236023</v>
      </c>
      <c r="F76" s="142">
        <v>236023</v>
      </c>
      <c r="G76" s="5">
        <f t="shared" si="3"/>
        <v>0</v>
      </c>
      <c r="H76" s="39">
        <f t="shared" si="4"/>
        <v>0</v>
      </c>
      <c r="I76" s="21" t="s">
        <v>874</v>
      </c>
      <c r="J76" s="25" t="s">
        <v>874</v>
      </c>
      <c r="K76" s="141"/>
      <c r="L76" s="77"/>
      <c r="M76" s="77"/>
      <c r="N76" s="77"/>
      <c r="O76" s="77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</row>
    <row r="77" spans="1:77" s="54" customFormat="1" x14ac:dyDescent="0.2">
      <c r="A77" s="2" t="s">
        <v>133</v>
      </c>
      <c r="B77" s="2" t="s">
        <v>134</v>
      </c>
      <c r="C77" s="2" t="s">
        <v>149</v>
      </c>
      <c r="D77" s="2" t="s">
        <v>150</v>
      </c>
      <c r="E77" s="64">
        <v>3925513</v>
      </c>
      <c r="F77" s="142">
        <v>3925513</v>
      </c>
      <c r="G77" s="5">
        <f t="shared" si="3"/>
        <v>0</v>
      </c>
      <c r="H77" s="39">
        <f t="shared" si="4"/>
        <v>0</v>
      </c>
      <c r="I77" s="21" t="s">
        <v>874</v>
      </c>
      <c r="J77" s="25" t="s">
        <v>874</v>
      </c>
      <c r="K77" s="141"/>
      <c r="L77" s="77"/>
      <c r="M77" s="77"/>
      <c r="N77" s="77"/>
      <c r="O77" s="77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</row>
    <row r="78" spans="1:77" s="54" customFormat="1" x14ac:dyDescent="0.2">
      <c r="A78" s="2" t="s">
        <v>151</v>
      </c>
      <c r="B78" s="2" t="s">
        <v>152</v>
      </c>
      <c r="C78" s="2" t="s">
        <v>153</v>
      </c>
      <c r="D78" s="2" t="s">
        <v>154</v>
      </c>
      <c r="E78" s="64">
        <v>550622</v>
      </c>
      <c r="F78" s="142">
        <v>550622</v>
      </c>
      <c r="G78" s="5">
        <f t="shared" si="3"/>
        <v>0</v>
      </c>
      <c r="H78" s="39">
        <f t="shared" si="4"/>
        <v>0</v>
      </c>
      <c r="I78" s="21" t="s">
        <v>874</v>
      </c>
      <c r="J78" s="25" t="s">
        <v>874</v>
      </c>
      <c r="K78" s="141"/>
      <c r="L78" s="77"/>
      <c r="M78" s="77"/>
      <c r="N78" s="77"/>
      <c r="O78" s="77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</row>
    <row r="79" spans="1:77" s="54" customFormat="1" x14ac:dyDescent="0.2">
      <c r="A79" s="2" t="s">
        <v>151</v>
      </c>
      <c r="B79" s="2" t="s">
        <v>152</v>
      </c>
      <c r="C79" s="2" t="s">
        <v>155</v>
      </c>
      <c r="D79" s="2" t="s">
        <v>156</v>
      </c>
      <c r="E79" s="64">
        <v>799179</v>
      </c>
      <c r="F79" s="142">
        <v>799179</v>
      </c>
      <c r="G79" s="5">
        <f t="shared" si="3"/>
        <v>0</v>
      </c>
      <c r="H79" s="39">
        <f t="shared" si="4"/>
        <v>0</v>
      </c>
      <c r="I79" s="21" t="s">
        <v>874</v>
      </c>
      <c r="J79" s="25" t="s">
        <v>874</v>
      </c>
      <c r="K79" s="141"/>
      <c r="L79" s="77"/>
      <c r="M79" s="77"/>
      <c r="N79" s="77"/>
      <c r="O79" s="77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</row>
    <row r="80" spans="1:77" s="54" customFormat="1" x14ac:dyDescent="0.2">
      <c r="A80" s="2" t="s">
        <v>151</v>
      </c>
      <c r="B80" s="2" t="s">
        <v>152</v>
      </c>
      <c r="C80" s="2" t="s">
        <v>34</v>
      </c>
      <c r="D80" s="2" t="s">
        <v>157</v>
      </c>
      <c r="E80" s="64">
        <v>2173861</v>
      </c>
      <c r="F80" s="142">
        <v>2173861</v>
      </c>
      <c r="G80" s="5">
        <f t="shared" si="3"/>
        <v>0</v>
      </c>
      <c r="H80" s="39">
        <f t="shared" si="4"/>
        <v>0</v>
      </c>
      <c r="I80" s="21" t="s">
        <v>874</v>
      </c>
      <c r="J80" s="25" t="s">
        <v>874</v>
      </c>
      <c r="K80" s="141"/>
      <c r="L80" s="77"/>
      <c r="M80" s="77"/>
      <c r="N80" s="77"/>
      <c r="O80" s="77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</row>
    <row r="81" spans="1:77" s="54" customFormat="1" x14ac:dyDescent="0.2">
      <c r="A81" s="2" t="s">
        <v>151</v>
      </c>
      <c r="B81" s="2" t="s">
        <v>152</v>
      </c>
      <c r="C81" s="2" t="s">
        <v>158</v>
      </c>
      <c r="D81" s="2" t="s">
        <v>159</v>
      </c>
      <c r="E81" s="64">
        <v>803340</v>
      </c>
      <c r="F81" s="142">
        <v>805045</v>
      </c>
      <c r="G81" s="5">
        <f t="shared" si="3"/>
        <v>1705</v>
      </c>
      <c r="H81" s="39">
        <f t="shared" si="4"/>
        <v>2.0999999999999999E-3</v>
      </c>
      <c r="I81" s="21" t="s">
        <v>874</v>
      </c>
      <c r="J81" s="25" t="s">
        <v>874</v>
      </c>
      <c r="K81" s="141"/>
      <c r="L81" s="77"/>
      <c r="M81" s="77"/>
      <c r="N81" s="77"/>
      <c r="O81" s="77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</row>
    <row r="82" spans="1:77" s="54" customFormat="1" x14ac:dyDescent="0.2">
      <c r="A82" s="2" t="s">
        <v>151</v>
      </c>
      <c r="B82" s="2" t="s">
        <v>152</v>
      </c>
      <c r="C82" s="2" t="s">
        <v>116</v>
      </c>
      <c r="D82" s="2" t="s">
        <v>160</v>
      </c>
      <c r="E82" s="64">
        <v>1136699</v>
      </c>
      <c r="F82" s="142">
        <v>1136699</v>
      </c>
      <c r="G82" s="5">
        <f t="shared" si="3"/>
        <v>0</v>
      </c>
      <c r="H82" s="39">
        <f t="shared" si="4"/>
        <v>0</v>
      </c>
      <c r="I82" s="21" t="s">
        <v>874</v>
      </c>
      <c r="J82" s="25" t="s">
        <v>874</v>
      </c>
      <c r="K82" s="141"/>
      <c r="L82" s="77"/>
      <c r="M82" s="77"/>
      <c r="N82" s="77"/>
      <c r="O82" s="77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</row>
    <row r="83" spans="1:77" s="54" customFormat="1" x14ac:dyDescent="0.2">
      <c r="A83" s="2" t="s">
        <v>151</v>
      </c>
      <c r="B83" s="2" t="s">
        <v>152</v>
      </c>
      <c r="C83" s="2" t="s">
        <v>161</v>
      </c>
      <c r="D83" s="2" t="s">
        <v>162</v>
      </c>
      <c r="E83" s="64">
        <v>2647446</v>
      </c>
      <c r="F83" s="142">
        <v>2647446</v>
      </c>
      <c r="G83" s="5">
        <f t="shared" si="3"/>
        <v>0</v>
      </c>
      <c r="H83" s="39">
        <f t="shared" si="4"/>
        <v>0</v>
      </c>
      <c r="I83" s="21" t="s">
        <v>874</v>
      </c>
      <c r="J83" s="25" t="s">
        <v>874</v>
      </c>
      <c r="K83" s="141"/>
      <c r="L83" s="77"/>
      <c r="M83" s="77"/>
      <c r="N83" s="77"/>
      <c r="O83" s="77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</row>
    <row r="84" spans="1:77" s="54" customFormat="1" x14ac:dyDescent="0.2">
      <c r="A84" s="2" t="s">
        <v>151</v>
      </c>
      <c r="B84" s="2" t="s">
        <v>152</v>
      </c>
      <c r="C84" s="2" t="s">
        <v>163</v>
      </c>
      <c r="D84" s="2" t="s">
        <v>164</v>
      </c>
      <c r="E84" s="64">
        <v>2121059</v>
      </c>
      <c r="F84" s="142">
        <v>2121059</v>
      </c>
      <c r="G84" s="5">
        <f t="shared" si="3"/>
        <v>0</v>
      </c>
      <c r="H84" s="39">
        <f t="shared" si="4"/>
        <v>0</v>
      </c>
      <c r="I84" s="21" t="s">
        <v>874</v>
      </c>
      <c r="J84" s="25" t="s">
        <v>874</v>
      </c>
      <c r="K84" s="141"/>
      <c r="L84" s="77"/>
      <c r="M84" s="77"/>
      <c r="N84" s="77"/>
      <c r="O84" s="77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</row>
    <row r="85" spans="1:77" s="54" customFormat="1" x14ac:dyDescent="0.2">
      <c r="A85" s="2" t="s">
        <v>151</v>
      </c>
      <c r="B85" s="2" t="s">
        <v>152</v>
      </c>
      <c r="C85" s="2" t="s">
        <v>165</v>
      </c>
      <c r="D85" s="2" t="s">
        <v>166</v>
      </c>
      <c r="E85" s="64">
        <v>1487607</v>
      </c>
      <c r="F85" s="142">
        <v>1487607</v>
      </c>
      <c r="G85" s="5">
        <f t="shared" si="3"/>
        <v>0</v>
      </c>
      <c r="H85" s="39">
        <f t="shared" si="4"/>
        <v>0</v>
      </c>
      <c r="I85" s="21" t="s">
        <v>874</v>
      </c>
      <c r="J85" s="25" t="s">
        <v>874</v>
      </c>
      <c r="K85" s="141"/>
      <c r="L85" s="77"/>
      <c r="M85" s="77"/>
      <c r="N85" s="77"/>
      <c r="O85" s="77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</row>
    <row r="86" spans="1:77" s="54" customFormat="1" x14ac:dyDescent="0.2">
      <c r="A86" s="2" t="s">
        <v>151</v>
      </c>
      <c r="B86" s="2" t="s">
        <v>152</v>
      </c>
      <c r="C86" s="2" t="s">
        <v>59</v>
      </c>
      <c r="D86" s="2" t="s">
        <v>167</v>
      </c>
      <c r="E86" s="64">
        <v>2171811</v>
      </c>
      <c r="F86" s="142">
        <v>2171811</v>
      </c>
      <c r="G86" s="5">
        <f t="shared" si="3"/>
        <v>0</v>
      </c>
      <c r="H86" s="39">
        <f t="shared" si="4"/>
        <v>0</v>
      </c>
      <c r="I86" s="21" t="s">
        <v>874</v>
      </c>
      <c r="J86" s="25" t="s">
        <v>874</v>
      </c>
      <c r="K86" s="141"/>
      <c r="L86" s="77"/>
      <c r="M86" s="77"/>
      <c r="N86" s="77"/>
      <c r="O86" s="77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</row>
    <row r="87" spans="1:77" s="54" customFormat="1" x14ac:dyDescent="0.2">
      <c r="A87" s="2" t="s">
        <v>151</v>
      </c>
      <c r="B87" s="2" t="s">
        <v>152</v>
      </c>
      <c r="C87" s="2" t="s">
        <v>168</v>
      </c>
      <c r="D87" s="2" t="s">
        <v>169</v>
      </c>
      <c r="E87" s="64">
        <v>2004202</v>
      </c>
      <c r="F87" s="142">
        <v>2004202</v>
      </c>
      <c r="G87" s="5">
        <f t="shared" si="3"/>
        <v>0</v>
      </c>
      <c r="H87" s="39">
        <f t="shared" si="4"/>
        <v>0</v>
      </c>
      <c r="I87" s="21" t="s">
        <v>874</v>
      </c>
      <c r="J87" s="25" t="s">
        <v>874</v>
      </c>
      <c r="K87" s="141"/>
      <c r="L87" s="77"/>
      <c r="M87" s="77"/>
      <c r="N87" s="77"/>
      <c r="O87" s="77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</row>
    <row r="88" spans="1:77" s="54" customFormat="1" x14ac:dyDescent="0.2">
      <c r="A88" s="2" t="s">
        <v>151</v>
      </c>
      <c r="B88" s="2" t="s">
        <v>152</v>
      </c>
      <c r="C88" s="2" t="s">
        <v>170</v>
      </c>
      <c r="D88" s="2" t="s">
        <v>171</v>
      </c>
      <c r="E88" s="64">
        <v>13000642</v>
      </c>
      <c r="F88" s="142">
        <v>13000642</v>
      </c>
      <c r="G88" s="5">
        <f t="shared" si="3"/>
        <v>0</v>
      </c>
      <c r="H88" s="39">
        <f t="shared" si="4"/>
        <v>0</v>
      </c>
      <c r="I88" s="21" t="s">
        <v>874</v>
      </c>
      <c r="J88" s="25" t="s">
        <v>874</v>
      </c>
      <c r="K88" s="141"/>
      <c r="L88" s="77"/>
      <c r="M88" s="77"/>
      <c r="N88" s="77"/>
      <c r="O88" s="77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</row>
    <row r="89" spans="1:77" s="54" customFormat="1" x14ac:dyDescent="0.2">
      <c r="A89" s="1" t="s">
        <v>151</v>
      </c>
      <c r="B89" s="1" t="s">
        <v>152</v>
      </c>
      <c r="C89" s="1" t="s">
        <v>172</v>
      </c>
      <c r="D89" s="1" t="s">
        <v>173</v>
      </c>
      <c r="E89" s="64">
        <v>520707</v>
      </c>
      <c r="F89" s="142">
        <v>218848</v>
      </c>
      <c r="G89" s="5">
        <f t="shared" si="3"/>
        <v>-301859</v>
      </c>
      <c r="H89" s="39">
        <f t="shared" si="4"/>
        <v>-0.57969999999999999</v>
      </c>
      <c r="I89" s="21" t="s">
        <v>874</v>
      </c>
      <c r="J89" s="25" t="s">
        <v>874</v>
      </c>
      <c r="K89" s="141"/>
      <c r="L89" s="77"/>
      <c r="M89" s="77"/>
      <c r="N89" s="77"/>
      <c r="O89" s="77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</row>
    <row r="90" spans="1:77" s="54" customFormat="1" x14ac:dyDescent="0.2">
      <c r="A90" s="2" t="s">
        <v>174</v>
      </c>
      <c r="B90" s="2" t="s">
        <v>175</v>
      </c>
      <c r="C90" s="2" t="s">
        <v>34</v>
      </c>
      <c r="D90" s="2" t="s">
        <v>177</v>
      </c>
      <c r="E90" s="64">
        <v>839307</v>
      </c>
      <c r="F90" s="142">
        <v>839307</v>
      </c>
      <c r="G90" s="5">
        <f t="shared" si="3"/>
        <v>0</v>
      </c>
      <c r="H90" s="39">
        <f t="shared" si="4"/>
        <v>0</v>
      </c>
      <c r="I90" s="21" t="s">
        <v>874</v>
      </c>
      <c r="J90" s="25" t="s">
        <v>874</v>
      </c>
      <c r="K90" s="141"/>
      <c r="L90" s="77"/>
      <c r="M90" s="77"/>
      <c r="N90" s="77"/>
      <c r="O90" s="77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</row>
    <row r="91" spans="1:77" s="54" customFormat="1" x14ac:dyDescent="0.2">
      <c r="A91" s="2" t="s">
        <v>174</v>
      </c>
      <c r="B91" s="2" t="s">
        <v>175</v>
      </c>
      <c r="C91" s="2" t="s">
        <v>26</v>
      </c>
      <c r="D91" s="2" t="s">
        <v>178</v>
      </c>
      <c r="E91" s="64">
        <v>1514267</v>
      </c>
      <c r="F91" s="142">
        <v>1514267</v>
      </c>
      <c r="G91" s="5">
        <f t="shared" si="3"/>
        <v>0</v>
      </c>
      <c r="H91" s="39">
        <f t="shared" si="4"/>
        <v>0</v>
      </c>
      <c r="I91" s="21" t="s">
        <v>874</v>
      </c>
      <c r="J91" s="25" t="s">
        <v>874</v>
      </c>
      <c r="K91" s="141"/>
      <c r="L91" s="77"/>
      <c r="M91" s="77"/>
      <c r="N91" s="77"/>
      <c r="O91" s="77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</row>
    <row r="92" spans="1:77" s="54" customFormat="1" x14ac:dyDescent="0.2">
      <c r="A92" s="2" t="s">
        <v>174</v>
      </c>
      <c r="B92" s="2" t="s">
        <v>175</v>
      </c>
      <c r="C92" s="2" t="s">
        <v>57</v>
      </c>
      <c r="D92" s="2" t="s">
        <v>179</v>
      </c>
      <c r="E92" s="64">
        <v>1260458</v>
      </c>
      <c r="F92" s="142">
        <v>1260458</v>
      </c>
      <c r="G92" s="5">
        <f t="shared" si="3"/>
        <v>0</v>
      </c>
      <c r="H92" s="39">
        <f t="shared" si="4"/>
        <v>0</v>
      </c>
      <c r="I92" s="21" t="s">
        <v>874</v>
      </c>
      <c r="J92" s="25" t="s">
        <v>874</v>
      </c>
      <c r="K92" s="141"/>
      <c r="L92" s="77"/>
      <c r="M92" s="77"/>
      <c r="N92" s="77"/>
      <c r="O92" s="77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</row>
    <row r="93" spans="1:77" s="54" customFormat="1" x14ac:dyDescent="0.2">
      <c r="A93" s="2" t="s">
        <v>174</v>
      </c>
      <c r="B93" s="2" t="s">
        <v>175</v>
      </c>
      <c r="C93" s="2" t="s">
        <v>16</v>
      </c>
      <c r="D93" s="2" t="s">
        <v>180</v>
      </c>
      <c r="E93" s="64">
        <v>1571674</v>
      </c>
      <c r="F93" s="142">
        <v>1571674</v>
      </c>
      <c r="G93" s="5">
        <f t="shared" si="3"/>
        <v>0</v>
      </c>
      <c r="H93" s="39">
        <f t="shared" si="4"/>
        <v>0</v>
      </c>
      <c r="I93" s="21" t="s">
        <v>874</v>
      </c>
      <c r="J93" s="25" t="s">
        <v>874</v>
      </c>
      <c r="K93" s="141"/>
      <c r="L93" s="77"/>
      <c r="M93" s="77"/>
      <c r="N93" s="77"/>
      <c r="O93" s="77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</row>
    <row r="94" spans="1:77" s="54" customFormat="1" x14ac:dyDescent="0.2">
      <c r="A94" s="2" t="s">
        <v>174</v>
      </c>
      <c r="B94" s="2" t="s">
        <v>175</v>
      </c>
      <c r="C94" s="2" t="s">
        <v>181</v>
      </c>
      <c r="D94" s="2" t="s">
        <v>886</v>
      </c>
      <c r="E94" s="64">
        <v>4710179</v>
      </c>
      <c r="F94" s="142">
        <v>4710179</v>
      </c>
      <c r="G94" s="5">
        <f t="shared" si="3"/>
        <v>0</v>
      </c>
      <c r="H94" s="39">
        <f t="shared" si="4"/>
        <v>0</v>
      </c>
      <c r="I94" s="21" t="s">
        <v>874</v>
      </c>
      <c r="J94" s="25" t="s">
        <v>874</v>
      </c>
      <c r="K94" s="141"/>
      <c r="L94" s="77"/>
      <c r="M94" s="77"/>
      <c r="N94" s="77"/>
      <c r="O94" s="77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</row>
    <row r="95" spans="1:77" s="54" customFormat="1" x14ac:dyDescent="0.2">
      <c r="A95" s="2" t="s">
        <v>182</v>
      </c>
      <c r="B95" s="2" t="s">
        <v>183</v>
      </c>
      <c r="C95" s="2" t="s">
        <v>57</v>
      </c>
      <c r="D95" s="2" t="s">
        <v>184</v>
      </c>
      <c r="E95" s="64">
        <v>155365</v>
      </c>
      <c r="F95" s="142">
        <v>155365</v>
      </c>
      <c r="G95" s="5">
        <f t="shared" si="3"/>
        <v>0</v>
      </c>
      <c r="H95" s="39">
        <f t="shared" si="4"/>
        <v>0</v>
      </c>
      <c r="I95" s="21">
        <v>1</v>
      </c>
      <c r="J95" s="25" t="s">
        <v>874</v>
      </c>
      <c r="K95" s="141"/>
      <c r="L95" s="77"/>
      <c r="M95" s="77"/>
      <c r="N95" s="77"/>
      <c r="O95" s="77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</row>
    <row r="96" spans="1:77" s="54" customFormat="1" x14ac:dyDescent="0.2">
      <c r="A96" s="2" t="s">
        <v>182</v>
      </c>
      <c r="B96" s="2" t="s">
        <v>183</v>
      </c>
      <c r="C96" s="2" t="s">
        <v>185</v>
      </c>
      <c r="D96" s="2" t="s">
        <v>186</v>
      </c>
      <c r="E96" s="64">
        <v>481849</v>
      </c>
      <c r="F96" s="142">
        <v>481849</v>
      </c>
      <c r="G96" s="5">
        <f t="shared" si="3"/>
        <v>0</v>
      </c>
      <c r="H96" s="39">
        <f t="shared" si="4"/>
        <v>0</v>
      </c>
      <c r="I96" s="21" t="s">
        <v>874</v>
      </c>
      <c r="J96" s="25" t="s">
        <v>874</v>
      </c>
      <c r="K96" s="141"/>
      <c r="L96" s="77"/>
      <c r="M96" s="77"/>
      <c r="N96" s="77"/>
      <c r="O96" s="77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</row>
    <row r="97" spans="1:77" s="54" customFormat="1" x14ac:dyDescent="0.2">
      <c r="A97" s="2" t="s">
        <v>182</v>
      </c>
      <c r="B97" s="2" t="s">
        <v>183</v>
      </c>
      <c r="C97" s="2" t="s">
        <v>18</v>
      </c>
      <c r="D97" s="2" t="s">
        <v>187</v>
      </c>
      <c r="E97" s="64">
        <v>60996</v>
      </c>
      <c r="F97" s="142">
        <v>60996</v>
      </c>
      <c r="G97" s="5">
        <f t="shared" si="3"/>
        <v>0</v>
      </c>
      <c r="H97" s="39">
        <f t="shared" si="4"/>
        <v>0</v>
      </c>
      <c r="I97" s="21">
        <v>1</v>
      </c>
      <c r="J97" s="25" t="s">
        <v>874</v>
      </c>
      <c r="K97" s="141"/>
      <c r="L97" s="77"/>
      <c r="M97" s="77"/>
      <c r="N97" s="77"/>
      <c r="O97" s="77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</row>
    <row r="98" spans="1:77" s="54" customFormat="1" x14ac:dyDescent="0.2">
      <c r="A98" s="2" t="s">
        <v>188</v>
      </c>
      <c r="B98" s="2" t="s">
        <v>189</v>
      </c>
      <c r="C98" s="2" t="s">
        <v>190</v>
      </c>
      <c r="D98" s="2" t="s">
        <v>191</v>
      </c>
      <c r="E98" s="64">
        <v>1209276</v>
      </c>
      <c r="F98" s="142">
        <v>1209276</v>
      </c>
      <c r="G98" s="5">
        <f t="shared" si="3"/>
        <v>0</v>
      </c>
      <c r="H98" s="39">
        <f t="shared" si="4"/>
        <v>0</v>
      </c>
      <c r="I98" s="21" t="s">
        <v>874</v>
      </c>
      <c r="J98" s="25" t="s">
        <v>874</v>
      </c>
      <c r="K98" s="141"/>
      <c r="L98" s="77"/>
      <c r="M98" s="77"/>
      <c r="N98" s="77"/>
      <c r="O98" s="77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</row>
    <row r="99" spans="1:77" s="54" customFormat="1" x14ac:dyDescent="0.2">
      <c r="A99" s="2" t="s">
        <v>188</v>
      </c>
      <c r="B99" s="2" t="s">
        <v>189</v>
      </c>
      <c r="C99" s="2" t="s">
        <v>57</v>
      </c>
      <c r="D99" s="2" t="s">
        <v>192</v>
      </c>
      <c r="E99" s="64">
        <v>62679186</v>
      </c>
      <c r="F99" s="142">
        <v>62679186</v>
      </c>
      <c r="G99" s="5">
        <f t="shared" si="3"/>
        <v>0</v>
      </c>
      <c r="H99" s="39">
        <f t="shared" si="4"/>
        <v>0</v>
      </c>
      <c r="I99" s="21" t="s">
        <v>874</v>
      </c>
      <c r="J99" s="25" t="s">
        <v>874</v>
      </c>
      <c r="K99" s="141"/>
      <c r="L99" s="77"/>
      <c r="M99" s="77"/>
      <c r="N99" s="77"/>
      <c r="O99" s="77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</row>
    <row r="100" spans="1:77" s="54" customFormat="1" x14ac:dyDescent="0.2">
      <c r="A100" s="2" t="s">
        <v>188</v>
      </c>
      <c r="B100" s="2" t="s">
        <v>189</v>
      </c>
      <c r="C100" s="2" t="s">
        <v>193</v>
      </c>
      <c r="D100" s="2" t="s">
        <v>194</v>
      </c>
      <c r="E100" s="64">
        <v>36475571</v>
      </c>
      <c r="F100" s="142">
        <v>36475571</v>
      </c>
      <c r="G100" s="5">
        <f t="shared" si="3"/>
        <v>0</v>
      </c>
      <c r="H100" s="39">
        <f t="shared" si="4"/>
        <v>0</v>
      </c>
      <c r="I100" s="21" t="s">
        <v>874</v>
      </c>
      <c r="J100" s="25" t="s">
        <v>874</v>
      </c>
      <c r="K100" s="141"/>
      <c r="L100" s="77"/>
      <c r="M100" s="77"/>
      <c r="N100" s="77"/>
      <c r="O100" s="77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</row>
    <row r="101" spans="1:77" s="54" customFormat="1" x14ac:dyDescent="0.2">
      <c r="A101" s="2" t="s">
        <v>188</v>
      </c>
      <c r="B101" s="2" t="s">
        <v>189</v>
      </c>
      <c r="C101" s="2" t="s">
        <v>84</v>
      </c>
      <c r="D101" s="2" t="s">
        <v>195</v>
      </c>
      <c r="E101" s="64">
        <v>9148390</v>
      </c>
      <c r="F101" s="142">
        <v>9148390</v>
      </c>
      <c r="G101" s="5">
        <f t="shared" si="3"/>
        <v>0</v>
      </c>
      <c r="H101" s="39">
        <f t="shared" si="4"/>
        <v>0</v>
      </c>
      <c r="I101" s="21" t="s">
        <v>874</v>
      </c>
      <c r="J101" s="25" t="s">
        <v>874</v>
      </c>
      <c r="K101" s="141"/>
      <c r="L101" s="77"/>
      <c r="M101" s="77"/>
      <c r="N101" s="77"/>
      <c r="O101" s="77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</row>
    <row r="102" spans="1:77" s="54" customFormat="1" x14ac:dyDescent="0.2">
      <c r="A102" s="2" t="s">
        <v>188</v>
      </c>
      <c r="B102" s="2" t="s">
        <v>189</v>
      </c>
      <c r="C102" s="2" t="s">
        <v>127</v>
      </c>
      <c r="D102" s="2" t="s">
        <v>196</v>
      </c>
      <c r="E102" s="64">
        <v>3660031</v>
      </c>
      <c r="F102" s="142">
        <v>3660031</v>
      </c>
      <c r="G102" s="5">
        <f t="shared" si="3"/>
        <v>0</v>
      </c>
      <c r="H102" s="39">
        <f t="shared" si="4"/>
        <v>0</v>
      </c>
      <c r="I102" s="21" t="s">
        <v>874</v>
      </c>
      <c r="J102" s="25" t="s">
        <v>874</v>
      </c>
      <c r="K102" s="141"/>
      <c r="L102" s="77"/>
      <c r="M102" s="77"/>
      <c r="N102" s="77"/>
      <c r="O102" s="77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</row>
    <row r="103" spans="1:77" s="54" customFormat="1" x14ac:dyDescent="0.2">
      <c r="A103" s="2" t="s">
        <v>188</v>
      </c>
      <c r="B103" s="2" t="s">
        <v>189</v>
      </c>
      <c r="C103" s="2" t="s">
        <v>197</v>
      </c>
      <c r="D103" s="2" t="s">
        <v>198</v>
      </c>
      <c r="E103" s="64">
        <v>4741940</v>
      </c>
      <c r="F103" s="142">
        <v>4742974</v>
      </c>
      <c r="G103" s="5">
        <f t="shared" si="3"/>
        <v>1034</v>
      </c>
      <c r="H103" s="39">
        <f t="shared" si="4"/>
        <v>2.0000000000000001E-4</v>
      </c>
      <c r="I103" s="21" t="s">
        <v>874</v>
      </c>
      <c r="J103" s="25" t="s">
        <v>874</v>
      </c>
      <c r="K103" s="141"/>
      <c r="L103" s="77"/>
      <c r="M103" s="77"/>
      <c r="N103" s="77"/>
      <c r="O103" s="77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</row>
    <row r="104" spans="1:77" s="54" customFormat="1" x14ac:dyDescent="0.2">
      <c r="A104" s="2" t="s">
        <v>199</v>
      </c>
      <c r="B104" s="2" t="s">
        <v>200</v>
      </c>
      <c r="C104" s="2" t="s">
        <v>201</v>
      </c>
      <c r="D104" s="2" t="s">
        <v>202</v>
      </c>
      <c r="E104" s="64">
        <v>1171990</v>
      </c>
      <c r="F104" s="142">
        <v>1171990</v>
      </c>
      <c r="G104" s="5">
        <f t="shared" si="3"/>
        <v>0</v>
      </c>
      <c r="H104" s="39">
        <f t="shared" si="4"/>
        <v>0</v>
      </c>
      <c r="I104" s="21" t="s">
        <v>874</v>
      </c>
      <c r="J104" s="25" t="s">
        <v>874</v>
      </c>
      <c r="K104" s="141"/>
      <c r="L104" s="77"/>
      <c r="M104" s="77"/>
      <c r="N104" s="77"/>
      <c r="O104" s="77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</row>
    <row r="105" spans="1:77" s="54" customFormat="1" x14ac:dyDescent="0.2">
      <c r="A105" s="2" t="s">
        <v>199</v>
      </c>
      <c r="B105" s="2" t="s">
        <v>200</v>
      </c>
      <c r="C105" s="2" t="s">
        <v>26</v>
      </c>
      <c r="D105" s="2" t="s">
        <v>203</v>
      </c>
      <c r="E105" s="64">
        <v>629492</v>
      </c>
      <c r="F105" s="142">
        <v>629492</v>
      </c>
      <c r="G105" s="5">
        <f t="shared" si="3"/>
        <v>0</v>
      </c>
      <c r="H105" s="39">
        <f t="shared" ref="H105:H136" si="5">ROUND(G105/E105,4)</f>
        <v>0</v>
      </c>
      <c r="I105" s="21">
        <v>1</v>
      </c>
      <c r="J105" s="25" t="s">
        <v>874</v>
      </c>
      <c r="K105" s="141"/>
      <c r="L105" s="77"/>
      <c r="M105" s="77"/>
      <c r="N105" s="77"/>
      <c r="O105" s="77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</row>
    <row r="106" spans="1:77" s="54" customFormat="1" x14ac:dyDescent="0.2">
      <c r="A106" s="2" t="s">
        <v>199</v>
      </c>
      <c r="B106" s="2" t="s">
        <v>200</v>
      </c>
      <c r="C106" s="2" t="s">
        <v>57</v>
      </c>
      <c r="D106" s="2" t="s">
        <v>204</v>
      </c>
      <c r="E106" s="64">
        <v>575802</v>
      </c>
      <c r="F106" s="142">
        <v>575802</v>
      </c>
      <c r="G106" s="5">
        <f t="shared" si="3"/>
        <v>0</v>
      </c>
      <c r="H106" s="39">
        <f t="shared" si="5"/>
        <v>0</v>
      </c>
      <c r="I106" s="21" t="s">
        <v>874</v>
      </c>
      <c r="J106" s="25" t="s">
        <v>874</v>
      </c>
      <c r="K106" s="141"/>
      <c r="L106" s="77"/>
      <c r="M106" s="77"/>
      <c r="N106" s="77"/>
      <c r="O106" s="77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</row>
    <row r="107" spans="1:77" s="54" customFormat="1" x14ac:dyDescent="0.2">
      <c r="A107" s="2" t="s">
        <v>205</v>
      </c>
      <c r="B107" s="2" t="s">
        <v>206</v>
      </c>
      <c r="C107" s="2" t="s">
        <v>207</v>
      </c>
      <c r="D107" s="2" t="s">
        <v>208</v>
      </c>
      <c r="E107" s="64">
        <v>1207322</v>
      </c>
      <c r="F107" s="142">
        <v>1207322</v>
      </c>
      <c r="G107" s="5">
        <f t="shared" si="3"/>
        <v>0</v>
      </c>
      <c r="H107" s="39">
        <f t="shared" si="5"/>
        <v>0</v>
      </c>
      <c r="I107" s="21" t="s">
        <v>874</v>
      </c>
      <c r="J107" s="25" t="s">
        <v>874</v>
      </c>
      <c r="K107" s="141"/>
      <c r="L107" s="77"/>
      <c r="M107" s="77"/>
      <c r="N107" s="77"/>
      <c r="O107" s="77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</row>
    <row r="108" spans="1:77" s="54" customFormat="1" x14ac:dyDescent="0.2">
      <c r="A108" s="2" t="s">
        <v>205</v>
      </c>
      <c r="B108" s="2" t="s">
        <v>206</v>
      </c>
      <c r="C108" s="2" t="s">
        <v>209</v>
      </c>
      <c r="D108" s="2" t="s">
        <v>210</v>
      </c>
      <c r="E108" s="64">
        <v>2089576</v>
      </c>
      <c r="F108" s="142">
        <v>2089576</v>
      </c>
      <c r="G108" s="5">
        <f t="shared" si="3"/>
        <v>0</v>
      </c>
      <c r="H108" s="39">
        <f t="shared" si="5"/>
        <v>0</v>
      </c>
      <c r="I108" s="21" t="s">
        <v>874</v>
      </c>
      <c r="J108" s="25" t="s">
        <v>874</v>
      </c>
      <c r="K108" s="141"/>
      <c r="L108" s="77"/>
      <c r="M108" s="77"/>
      <c r="N108" s="77"/>
      <c r="O108" s="77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</row>
    <row r="109" spans="1:77" s="54" customFormat="1" x14ac:dyDescent="0.2">
      <c r="A109" s="2" t="s">
        <v>205</v>
      </c>
      <c r="B109" s="2" t="s">
        <v>206</v>
      </c>
      <c r="C109" s="2" t="s">
        <v>26</v>
      </c>
      <c r="D109" s="2" t="s">
        <v>211</v>
      </c>
      <c r="E109" s="64">
        <v>4280255</v>
      </c>
      <c r="F109" s="142">
        <v>4280255</v>
      </c>
      <c r="G109" s="5">
        <f t="shared" si="3"/>
        <v>0</v>
      </c>
      <c r="H109" s="39">
        <f t="shared" si="5"/>
        <v>0</v>
      </c>
      <c r="I109" s="21" t="s">
        <v>874</v>
      </c>
      <c r="J109" s="25" t="s">
        <v>874</v>
      </c>
      <c r="K109" s="141"/>
      <c r="L109" s="77"/>
      <c r="M109" s="77"/>
      <c r="N109" s="77"/>
      <c r="O109" s="77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</row>
    <row r="110" spans="1:77" s="54" customFormat="1" x14ac:dyDescent="0.2">
      <c r="A110" s="2" t="s">
        <v>205</v>
      </c>
      <c r="B110" s="2" t="s">
        <v>206</v>
      </c>
      <c r="C110" s="2" t="s">
        <v>57</v>
      </c>
      <c r="D110" s="2" t="s">
        <v>212</v>
      </c>
      <c r="E110" s="64">
        <v>786546</v>
      </c>
      <c r="F110" s="142">
        <v>786546</v>
      </c>
      <c r="G110" s="5">
        <f t="shared" si="3"/>
        <v>0</v>
      </c>
      <c r="H110" s="39">
        <f t="shared" si="5"/>
        <v>0</v>
      </c>
      <c r="I110" s="21" t="s">
        <v>874</v>
      </c>
      <c r="J110" s="25" t="s">
        <v>874</v>
      </c>
      <c r="K110" s="141"/>
      <c r="L110" s="77"/>
      <c r="M110" s="77"/>
      <c r="N110" s="77"/>
      <c r="O110" s="77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</row>
    <row r="111" spans="1:77" s="54" customFormat="1" x14ac:dyDescent="0.2">
      <c r="A111" s="2" t="s">
        <v>205</v>
      </c>
      <c r="B111" s="2" t="s">
        <v>206</v>
      </c>
      <c r="C111" s="2" t="s">
        <v>79</v>
      </c>
      <c r="D111" s="2" t="s">
        <v>213</v>
      </c>
      <c r="E111" s="64">
        <v>1390282</v>
      </c>
      <c r="F111" s="142">
        <v>1390282</v>
      </c>
      <c r="G111" s="5">
        <f t="shared" si="3"/>
        <v>0</v>
      </c>
      <c r="H111" s="39">
        <f t="shared" si="5"/>
        <v>0</v>
      </c>
      <c r="I111" s="21" t="s">
        <v>874</v>
      </c>
      <c r="J111" s="25" t="s">
        <v>874</v>
      </c>
      <c r="K111" s="141"/>
      <c r="L111" s="77"/>
      <c r="M111" s="77"/>
      <c r="N111" s="77"/>
      <c r="O111" s="77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</row>
    <row r="112" spans="1:77" s="54" customFormat="1" x14ac:dyDescent="0.2">
      <c r="A112" s="2" t="s">
        <v>205</v>
      </c>
      <c r="B112" s="2" t="s">
        <v>206</v>
      </c>
      <c r="C112" s="2" t="s">
        <v>16</v>
      </c>
      <c r="D112" s="2" t="s">
        <v>214</v>
      </c>
      <c r="E112" s="64">
        <v>904190</v>
      </c>
      <c r="F112" s="142">
        <v>904190</v>
      </c>
      <c r="G112" s="5">
        <f t="shared" si="3"/>
        <v>0</v>
      </c>
      <c r="H112" s="39">
        <f t="shared" si="5"/>
        <v>0</v>
      </c>
      <c r="I112" s="21" t="s">
        <v>874</v>
      </c>
      <c r="J112" s="25" t="s">
        <v>874</v>
      </c>
      <c r="K112" s="141"/>
      <c r="L112" s="77"/>
      <c r="M112" s="77"/>
      <c r="N112" s="77"/>
      <c r="O112" s="77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</row>
    <row r="113" spans="1:77" s="54" customFormat="1" x14ac:dyDescent="0.2">
      <c r="A113" s="2" t="s">
        <v>205</v>
      </c>
      <c r="B113" s="2" t="s">
        <v>206</v>
      </c>
      <c r="C113" s="2" t="s">
        <v>215</v>
      </c>
      <c r="D113" s="2" t="s">
        <v>216</v>
      </c>
      <c r="E113" s="64">
        <v>49829708</v>
      </c>
      <c r="F113" s="142">
        <v>49829708</v>
      </c>
      <c r="G113" s="5">
        <f t="shared" si="3"/>
        <v>0</v>
      </c>
      <c r="H113" s="39">
        <f t="shared" si="5"/>
        <v>0</v>
      </c>
      <c r="I113" s="21" t="s">
        <v>874</v>
      </c>
      <c r="J113" s="25" t="s">
        <v>874</v>
      </c>
      <c r="K113" s="141"/>
      <c r="L113" s="77"/>
      <c r="M113" s="77"/>
      <c r="N113" s="77"/>
      <c r="O113" s="77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</row>
    <row r="114" spans="1:77" s="54" customFormat="1" x14ac:dyDescent="0.2">
      <c r="A114" s="2" t="s">
        <v>205</v>
      </c>
      <c r="B114" s="2" t="s">
        <v>206</v>
      </c>
      <c r="C114" s="2" t="s">
        <v>67</v>
      </c>
      <c r="D114" s="2" t="s">
        <v>217</v>
      </c>
      <c r="E114" s="64">
        <v>1428282</v>
      </c>
      <c r="F114" s="142">
        <v>1428282</v>
      </c>
      <c r="G114" s="5">
        <f t="shared" si="3"/>
        <v>0</v>
      </c>
      <c r="H114" s="39">
        <f t="shared" si="5"/>
        <v>0</v>
      </c>
      <c r="I114" s="21" t="s">
        <v>874</v>
      </c>
      <c r="J114" s="25" t="s">
        <v>874</v>
      </c>
      <c r="K114" s="141"/>
      <c r="L114" s="77"/>
      <c r="M114" s="77"/>
      <c r="N114" s="77"/>
      <c r="O114" s="77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</row>
    <row r="115" spans="1:77" s="54" customFormat="1" x14ac:dyDescent="0.2">
      <c r="A115" s="2" t="s">
        <v>205</v>
      </c>
      <c r="B115" s="2" t="s">
        <v>206</v>
      </c>
      <c r="C115" s="2" t="s">
        <v>168</v>
      </c>
      <c r="D115" s="2" t="s">
        <v>218</v>
      </c>
      <c r="E115" s="64">
        <v>6931415</v>
      </c>
      <c r="F115" s="142">
        <v>6931415</v>
      </c>
      <c r="G115" s="5">
        <f t="shared" si="3"/>
        <v>0</v>
      </c>
      <c r="H115" s="39">
        <f t="shared" si="5"/>
        <v>0</v>
      </c>
      <c r="I115" s="21" t="s">
        <v>874</v>
      </c>
      <c r="J115" s="25" t="s">
        <v>874</v>
      </c>
      <c r="K115" s="141"/>
      <c r="L115" s="77"/>
      <c r="M115" s="77"/>
      <c r="N115" s="77"/>
      <c r="O115" s="77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</row>
    <row r="116" spans="1:77" s="54" customFormat="1" x14ac:dyDescent="0.2">
      <c r="A116" s="2" t="s">
        <v>205</v>
      </c>
      <c r="B116" s="2" t="s">
        <v>206</v>
      </c>
      <c r="C116" s="2" t="s">
        <v>219</v>
      </c>
      <c r="D116" s="2" t="s">
        <v>220</v>
      </c>
      <c r="E116" s="64">
        <v>899280</v>
      </c>
      <c r="F116" s="142">
        <v>899280</v>
      </c>
      <c r="G116" s="5">
        <f t="shared" si="3"/>
        <v>0</v>
      </c>
      <c r="H116" s="39">
        <f t="shared" si="5"/>
        <v>0</v>
      </c>
      <c r="I116" s="21" t="s">
        <v>874</v>
      </c>
      <c r="J116" s="25" t="s">
        <v>874</v>
      </c>
      <c r="K116" s="141"/>
      <c r="L116" s="77"/>
      <c r="M116" s="77"/>
      <c r="N116" s="77"/>
      <c r="O116" s="77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</row>
    <row r="117" spans="1:77" s="54" customFormat="1" x14ac:dyDescent="0.2">
      <c r="A117" s="2" t="s">
        <v>221</v>
      </c>
      <c r="B117" s="2" t="s">
        <v>222</v>
      </c>
      <c r="C117" s="2" t="s">
        <v>26</v>
      </c>
      <c r="D117" s="2" t="s">
        <v>223</v>
      </c>
      <c r="E117" s="64">
        <v>2056958</v>
      </c>
      <c r="F117" s="142">
        <v>2056958</v>
      </c>
      <c r="G117" s="5">
        <f t="shared" si="3"/>
        <v>0</v>
      </c>
      <c r="H117" s="39">
        <f t="shared" si="5"/>
        <v>0</v>
      </c>
      <c r="I117" s="21" t="s">
        <v>874</v>
      </c>
      <c r="J117" s="25" t="s">
        <v>874</v>
      </c>
      <c r="K117" s="141"/>
      <c r="L117" s="77"/>
      <c r="M117" s="77"/>
      <c r="N117" s="77"/>
      <c r="O117" s="77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</row>
    <row r="118" spans="1:77" s="54" customFormat="1" x14ac:dyDescent="0.2">
      <c r="A118" s="2" t="s">
        <v>221</v>
      </c>
      <c r="B118" s="2" t="s">
        <v>222</v>
      </c>
      <c r="C118" s="2" t="s">
        <v>224</v>
      </c>
      <c r="D118" s="2" t="s">
        <v>225</v>
      </c>
      <c r="E118" s="64">
        <v>656687</v>
      </c>
      <c r="F118" s="142">
        <v>656687</v>
      </c>
      <c r="G118" s="5">
        <f t="shared" si="3"/>
        <v>0</v>
      </c>
      <c r="H118" s="39">
        <f t="shared" si="5"/>
        <v>0</v>
      </c>
      <c r="I118" s="21" t="s">
        <v>874</v>
      </c>
      <c r="J118" s="25" t="s">
        <v>874</v>
      </c>
      <c r="K118" s="141"/>
      <c r="L118" s="77"/>
      <c r="M118" s="77"/>
      <c r="N118" s="77"/>
      <c r="O118" s="77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</row>
    <row r="119" spans="1:77" s="54" customFormat="1" x14ac:dyDescent="0.2">
      <c r="A119" s="2" t="s">
        <v>221</v>
      </c>
      <c r="B119" s="2" t="s">
        <v>222</v>
      </c>
      <c r="C119" s="2" t="s">
        <v>226</v>
      </c>
      <c r="D119" s="2" t="s">
        <v>227</v>
      </c>
      <c r="E119" s="64">
        <v>693772</v>
      </c>
      <c r="F119" s="142">
        <v>693772</v>
      </c>
      <c r="G119" s="5">
        <f t="shared" si="3"/>
        <v>0</v>
      </c>
      <c r="H119" s="39">
        <f t="shared" si="5"/>
        <v>0</v>
      </c>
      <c r="I119" s="21" t="s">
        <v>874</v>
      </c>
      <c r="J119" s="25" t="s">
        <v>874</v>
      </c>
      <c r="K119" s="141"/>
      <c r="L119" s="77"/>
      <c r="M119" s="77"/>
      <c r="N119" s="77"/>
      <c r="O119" s="77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</row>
    <row r="120" spans="1:77" s="54" customFormat="1" x14ac:dyDescent="0.2">
      <c r="A120" s="2" t="s">
        <v>228</v>
      </c>
      <c r="B120" s="2" t="s">
        <v>229</v>
      </c>
      <c r="C120" s="2" t="s">
        <v>230</v>
      </c>
      <c r="D120" s="2" t="s">
        <v>231</v>
      </c>
      <c r="E120" s="64">
        <v>7196</v>
      </c>
      <c r="F120" s="142">
        <v>7196</v>
      </c>
      <c r="G120" s="5">
        <f t="shared" si="3"/>
        <v>0</v>
      </c>
      <c r="H120" s="39">
        <f t="shared" si="5"/>
        <v>0</v>
      </c>
      <c r="I120" s="21">
        <v>1</v>
      </c>
      <c r="J120" s="25">
        <v>1</v>
      </c>
      <c r="K120" s="141"/>
      <c r="L120" s="77"/>
      <c r="M120" s="77"/>
      <c r="N120" s="77"/>
      <c r="O120" s="77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</row>
    <row r="121" spans="1:77" s="54" customFormat="1" x14ac:dyDescent="0.2">
      <c r="A121" s="2" t="s">
        <v>228</v>
      </c>
      <c r="B121" s="2" t="s">
        <v>229</v>
      </c>
      <c r="C121" s="2" t="s">
        <v>59</v>
      </c>
      <c r="D121" s="2" t="s">
        <v>232</v>
      </c>
      <c r="E121" s="64">
        <v>497806</v>
      </c>
      <c r="F121" s="142">
        <v>497806</v>
      </c>
      <c r="G121" s="5">
        <f t="shared" si="3"/>
        <v>0</v>
      </c>
      <c r="H121" s="39">
        <f t="shared" si="5"/>
        <v>0</v>
      </c>
      <c r="I121" s="21" t="s">
        <v>874</v>
      </c>
      <c r="J121" s="25" t="s">
        <v>874</v>
      </c>
      <c r="K121" s="141"/>
      <c r="L121" s="77"/>
      <c r="M121" s="77"/>
      <c r="N121" s="77"/>
      <c r="O121" s="77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</row>
    <row r="122" spans="1:77" s="54" customFormat="1" x14ac:dyDescent="0.2">
      <c r="A122" s="2" t="s">
        <v>228</v>
      </c>
      <c r="B122" s="2" t="s">
        <v>229</v>
      </c>
      <c r="C122" s="2" t="s">
        <v>233</v>
      </c>
      <c r="D122" s="2" t="s">
        <v>234</v>
      </c>
      <c r="E122" s="64">
        <v>1431829</v>
      </c>
      <c r="F122" s="142">
        <v>1431829</v>
      </c>
      <c r="G122" s="5">
        <f t="shared" si="3"/>
        <v>0</v>
      </c>
      <c r="H122" s="39">
        <f t="shared" si="5"/>
        <v>0</v>
      </c>
      <c r="I122" s="21" t="s">
        <v>874</v>
      </c>
      <c r="J122" s="25" t="s">
        <v>874</v>
      </c>
      <c r="K122" s="141"/>
      <c r="L122" s="77"/>
      <c r="M122" s="77"/>
      <c r="N122" s="77"/>
      <c r="O122" s="77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</row>
    <row r="123" spans="1:77" s="54" customFormat="1" x14ac:dyDescent="0.2">
      <c r="A123" s="2" t="s">
        <v>228</v>
      </c>
      <c r="B123" s="2" t="s">
        <v>229</v>
      </c>
      <c r="C123" s="2" t="s">
        <v>95</v>
      </c>
      <c r="D123" s="2" t="s">
        <v>235</v>
      </c>
      <c r="E123" s="64">
        <v>708111</v>
      </c>
      <c r="F123" s="142">
        <v>708111</v>
      </c>
      <c r="G123" s="5">
        <f t="shared" si="3"/>
        <v>0</v>
      </c>
      <c r="H123" s="39">
        <f t="shared" si="5"/>
        <v>0</v>
      </c>
      <c r="I123" s="21" t="s">
        <v>874</v>
      </c>
      <c r="J123" s="25" t="s">
        <v>874</v>
      </c>
      <c r="K123" s="141"/>
      <c r="L123" s="77"/>
      <c r="M123" s="77"/>
      <c r="N123" s="77"/>
      <c r="O123" s="77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</row>
    <row r="124" spans="1:77" s="54" customFormat="1" x14ac:dyDescent="0.2">
      <c r="A124" s="2" t="s">
        <v>228</v>
      </c>
      <c r="B124" s="2" t="s">
        <v>229</v>
      </c>
      <c r="C124" s="2" t="s">
        <v>236</v>
      </c>
      <c r="D124" s="2" t="s">
        <v>237</v>
      </c>
      <c r="E124" s="64">
        <v>5188504</v>
      </c>
      <c r="F124" s="142">
        <v>5188504</v>
      </c>
      <c r="G124" s="5">
        <f t="shared" si="3"/>
        <v>0</v>
      </c>
      <c r="H124" s="39">
        <f t="shared" si="5"/>
        <v>0</v>
      </c>
      <c r="I124" s="21" t="s">
        <v>874</v>
      </c>
      <c r="J124" s="25" t="s">
        <v>874</v>
      </c>
      <c r="K124" s="141"/>
      <c r="L124" s="77"/>
      <c r="M124" s="77"/>
      <c r="N124" s="77"/>
      <c r="O124" s="77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</row>
    <row r="125" spans="1:77" s="54" customFormat="1" x14ac:dyDescent="0.2">
      <c r="A125" s="2" t="s">
        <v>238</v>
      </c>
      <c r="B125" s="2" t="s">
        <v>239</v>
      </c>
      <c r="C125" s="2" t="s">
        <v>240</v>
      </c>
      <c r="D125" s="2" t="s">
        <v>241</v>
      </c>
      <c r="E125" s="64">
        <v>3342406</v>
      </c>
      <c r="F125" s="142">
        <v>3342406</v>
      </c>
      <c r="G125" s="5">
        <f t="shared" si="3"/>
        <v>0</v>
      </c>
      <c r="H125" s="39">
        <f t="shared" si="5"/>
        <v>0</v>
      </c>
      <c r="I125" s="21" t="s">
        <v>874</v>
      </c>
      <c r="J125" s="25" t="s">
        <v>874</v>
      </c>
      <c r="K125" s="141"/>
      <c r="L125" s="77"/>
      <c r="M125" s="77"/>
      <c r="N125" s="77"/>
      <c r="O125" s="77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</row>
    <row r="126" spans="1:77" s="54" customFormat="1" x14ac:dyDescent="0.2">
      <c r="A126" s="2" t="s">
        <v>238</v>
      </c>
      <c r="B126" s="2" t="s">
        <v>239</v>
      </c>
      <c r="C126" s="2" t="s">
        <v>242</v>
      </c>
      <c r="D126" s="2" t="s">
        <v>243</v>
      </c>
      <c r="E126" s="64">
        <v>230796</v>
      </c>
      <c r="F126" s="142">
        <v>230796</v>
      </c>
      <c r="G126" s="5">
        <f t="shared" si="3"/>
        <v>0</v>
      </c>
      <c r="H126" s="39">
        <f t="shared" si="5"/>
        <v>0</v>
      </c>
      <c r="I126" s="21" t="s">
        <v>874</v>
      </c>
      <c r="J126" s="25" t="s">
        <v>874</v>
      </c>
      <c r="K126" s="141"/>
      <c r="L126" s="77"/>
      <c r="M126" s="77"/>
      <c r="N126" s="77"/>
      <c r="O126" s="77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</row>
    <row r="127" spans="1:77" s="54" customFormat="1" x14ac:dyDescent="0.2">
      <c r="A127" s="2" t="s">
        <v>238</v>
      </c>
      <c r="B127" s="2" t="s">
        <v>239</v>
      </c>
      <c r="C127" s="2" t="s">
        <v>161</v>
      </c>
      <c r="D127" s="2" t="s">
        <v>244</v>
      </c>
      <c r="E127" s="64">
        <v>1157317</v>
      </c>
      <c r="F127" s="142">
        <v>1157317</v>
      </c>
      <c r="G127" s="5">
        <f t="shared" si="3"/>
        <v>0</v>
      </c>
      <c r="H127" s="39">
        <f t="shared" si="5"/>
        <v>0</v>
      </c>
      <c r="I127" s="21" t="s">
        <v>874</v>
      </c>
      <c r="J127" s="25" t="s">
        <v>874</v>
      </c>
      <c r="K127" s="141"/>
      <c r="L127" s="77"/>
      <c r="M127" s="77"/>
      <c r="N127" s="77"/>
      <c r="O127" s="77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</row>
    <row r="128" spans="1:77" s="54" customFormat="1" x14ac:dyDescent="0.2">
      <c r="A128" s="2" t="s">
        <v>238</v>
      </c>
      <c r="B128" s="2" t="s">
        <v>239</v>
      </c>
      <c r="C128" s="2" t="s">
        <v>245</v>
      </c>
      <c r="D128" s="2" t="s">
        <v>246</v>
      </c>
      <c r="E128" s="64">
        <v>1189938</v>
      </c>
      <c r="F128" s="142">
        <v>1189938</v>
      </c>
      <c r="G128" s="5">
        <f t="shared" si="3"/>
        <v>0</v>
      </c>
      <c r="H128" s="39">
        <f t="shared" si="5"/>
        <v>0</v>
      </c>
      <c r="I128" s="21" t="s">
        <v>874</v>
      </c>
      <c r="J128" s="25" t="s">
        <v>874</v>
      </c>
      <c r="K128" s="141"/>
      <c r="L128" s="77"/>
      <c r="M128" s="77"/>
      <c r="N128" s="77"/>
      <c r="O128" s="77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</row>
    <row r="129" spans="1:77" s="54" customFormat="1" x14ac:dyDescent="0.2">
      <c r="A129" s="2" t="s">
        <v>238</v>
      </c>
      <c r="B129" s="2" t="s">
        <v>239</v>
      </c>
      <c r="C129" s="2" t="s">
        <v>57</v>
      </c>
      <c r="D129" s="2" t="s">
        <v>247</v>
      </c>
      <c r="E129" s="64">
        <v>6189158</v>
      </c>
      <c r="F129" s="142">
        <v>6189158</v>
      </c>
      <c r="G129" s="5">
        <f t="shared" si="3"/>
        <v>0</v>
      </c>
      <c r="H129" s="39">
        <f t="shared" si="5"/>
        <v>0</v>
      </c>
      <c r="I129" s="21" t="s">
        <v>874</v>
      </c>
      <c r="J129" s="25" t="s">
        <v>874</v>
      </c>
      <c r="K129" s="141"/>
      <c r="L129" s="77"/>
      <c r="M129" s="77"/>
      <c r="N129" s="77"/>
      <c r="O129" s="77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</row>
    <row r="130" spans="1:77" s="54" customFormat="1" x14ac:dyDescent="0.2">
      <c r="A130" s="2" t="s">
        <v>238</v>
      </c>
      <c r="B130" s="2" t="s">
        <v>239</v>
      </c>
      <c r="C130" s="2" t="s">
        <v>79</v>
      </c>
      <c r="D130" s="2" t="s">
        <v>248</v>
      </c>
      <c r="E130" s="64">
        <v>5176002</v>
      </c>
      <c r="F130" s="142">
        <v>5176002</v>
      </c>
      <c r="G130" s="5">
        <f t="shared" si="3"/>
        <v>0</v>
      </c>
      <c r="H130" s="39">
        <f t="shared" si="5"/>
        <v>0</v>
      </c>
      <c r="I130" s="21" t="s">
        <v>874</v>
      </c>
      <c r="J130" s="25" t="s">
        <v>874</v>
      </c>
      <c r="K130" s="141"/>
      <c r="L130" s="77"/>
      <c r="M130" s="77"/>
      <c r="N130" s="77"/>
      <c r="O130" s="77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</row>
    <row r="131" spans="1:77" s="54" customFormat="1" x14ac:dyDescent="0.2">
      <c r="A131" s="2" t="s">
        <v>238</v>
      </c>
      <c r="B131" s="2" t="s">
        <v>239</v>
      </c>
      <c r="C131" s="2" t="s">
        <v>82</v>
      </c>
      <c r="D131" s="2" t="s">
        <v>249</v>
      </c>
      <c r="E131" s="64">
        <v>2098564</v>
      </c>
      <c r="F131" s="142">
        <v>2098564</v>
      </c>
      <c r="G131" s="5">
        <f t="shared" si="3"/>
        <v>0</v>
      </c>
      <c r="H131" s="39">
        <f t="shared" si="5"/>
        <v>0</v>
      </c>
      <c r="I131" s="21" t="s">
        <v>874</v>
      </c>
      <c r="J131" s="25" t="s">
        <v>874</v>
      </c>
      <c r="K131" s="141"/>
      <c r="L131" s="77"/>
      <c r="M131" s="77"/>
      <c r="N131" s="77"/>
      <c r="O131" s="77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</row>
    <row r="132" spans="1:77" s="54" customFormat="1" x14ac:dyDescent="0.2">
      <c r="A132" s="2" t="s">
        <v>238</v>
      </c>
      <c r="B132" s="2" t="s">
        <v>239</v>
      </c>
      <c r="C132" s="2" t="s">
        <v>233</v>
      </c>
      <c r="D132" s="2" t="s">
        <v>250</v>
      </c>
      <c r="E132" s="64">
        <v>1028207</v>
      </c>
      <c r="F132" s="142">
        <v>1028207</v>
      </c>
      <c r="G132" s="5">
        <f t="shared" si="3"/>
        <v>0</v>
      </c>
      <c r="H132" s="39">
        <f t="shared" si="5"/>
        <v>0</v>
      </c>
      <c r="I132" s="21" t="s">
        <v>874</v>
      </c>
      <c r="J132" s="25" t="s">
        <v>874</v>
      </c>
      <c r="K132" s="141"/>
      <c r="L132" s="77"/>
      <c r="M132" s="77"/>
      <c r="N132" s="77"/>
      <c r="O132" s="77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</row>
    <row r="133" spans="1:77" s="54" customFormat="1" x14ac:dyDescent="0.2">
      <c r="A133" s="2" t="s">
        <v>238</v>
      </c>
      <c r="B133" s="2" t="s">
        <v>239</v>
      </c>
      <c r="C133" s="2" t="s">
        <v>251</v>
      </c>
      <c r="D133" s="2" t="s">
        <v>252</v>
      </c>
      <c r="E133" s="64">
        <v>2026059</v>
      </c>
      <c r="F133" s="142">
        <v>2026059</v>
      </c>
      <c r="G133" s="5">
        <f t="shared" si="3"/>
        <v>0</v>
      </c>
      <c r="H133" s="39">
        <f t="shared" si="5"/>
        <v>0</v>
      </c>
      <c r="I133" s="21" t="s">
        <v>874</v>
      </c>
      <c r="J133" s="25" t="s">
        <v>874</v>
      </c>
      <c r="K133" s="141"/>
      <c r="L133" s="77"/>
      <c r="M133" s="77"/>
      <c r="N133" s="77"/>
      <c r="O133" s="77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</row>
    <row r="134" spans="1:77" s="54" customFormat="1" x14ac:dyDescent="0.2">
      <c r="A134" s="2" t="s">
        <v>238</v>
      </c>
      <c r="B134" s="2" t="s">
        <v>239</v>
      </c>
      <c r="C134" s="2" t="s">
        <v>95</v>
      </c>
      <c r="D134" s="2" t="s">
        <v>253</v>
      </c>
      <c r="E134" s="64">
        <v>1134129</v>
      </c>
      <c r="F134" s="142">
        <v>1134129</v>
      </c>
      <c r="G134" s="5">
        <f t="shared" si="3"/>
        <v>0</v>
      </c>
      <c r="H134" s="39">
        <f t="shared" si="5"/>
        <v>0</v>
      </c>
      <c r="I134" s="21" t="s">
        <v>874</v>
      </c>
      <c r="J134" s="25" t="s">
        <v>874</v>
      </c>
      <c r="K134" s="141"/>
      <c r="L134" s="77"/>
      <c r="M134" s="77"/>
      <c r="N134" s="77"/>
      <c r="O134" s="77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</row>
    <row r="135" spans="1:77" s="54" customFormat="1" x14ac:dyDescent="0.2">
      <c r="A135" s="2" t="s">
        <v>238</v>
      </c>
      <c r="B135" s="2" t="s">
        <v>239</v>
      </c>
      <c r="C135" s="2" t="s">
        <v>138</v>
      </c>
      <c r="D135" s="2" t="s">
        <v>254</v>
      </c>
      <c r="E135" s="64">
        <v>588564</v>
      </c>
      <c r="F135" s="142">
        <v>588564</v>
      </c>
      <c r="G135" s="5">
        <f t="shared" si="3"/>
        <v>0</v>
      </c>
      <c r="H135" s="39">
        <f t="shared" si="5"/>
        <v>0</v>
      </c>
      <c r="I135" s="21" t="s">
        <v>874</v>
      </c>
      <c r="J135" s="25" t="s">
        <v>874</v>
      </c>
      <c r="K135" s="141"/>
      <c r="L135" s="77"/>
      <c r="M135" s="77"/>
      <c r="N135" s="77"/>
      <c r="O135" s="77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</row>
    <row r="136" spans="1:77" s="54" customFormat="1" x14ac:dyDescent="0.2">
      <c r="A136" s="2" t="s">
        <v>238</v>
      </c>
      <c r="B136" s="2" t="s">
        <v>239</v>
      </c>
      <c r="C136" s="2" t="s">
        <v>61</v>
      </c>
      <c r="D136" s="2" t="s">
        <v>255</v>
      </c>
      <c r="E136" s="64">
        <v>3264103</v>
      </c>
      <c r="F136" s="142">
        <v>3264103</v>
      </c>
      <c r="G136" s="5">
        <f t="shared" si="3"/>
        <v>0</v>
      </c>
      <c r="H136" s="39">
        <f t="shared" si="5"/>
        <v>0</v>
      </c>
      <c r="I136" s="21" t="s">
        <v>874</v>
      </c>
      <c r="J136" s="25" t="s">
        <v>874</v>
      </c>
      <c r="K136" s="141"/>
      <c r="L136" s="77"/>
      <c r="M136" s="77"/>
      <c r="N136" s="77"/>
      <c r="O136" s="77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</row>
    <row r="137" spans="1:77" s="54" customFormat="1" x14ac:dyDescent="0.2">
      <c r="A137" s="2" t="s">
        <v>238</v>
      </c>
      <c r="B137" s="2" t="s">
        <v>239</v>
      </c>
      <c r="C137" s="2" t="s">
        <v>97</v>
      </c>
      <c r="D137" s="2" t="s">
        <v>256</v>
      </c>
      <c r="E137" s="64">
        <v>10754178</v>
      </c>
      <c r="F137" s="142">
        <v>10754178</v>
      </c>
      <c r="G137" s="5">
        <f t="shared" ref="G137:G200" si="6">SUM(F137-E137)</f>
        <v>0</v>
      </c>
      <c r="H137" s="39">
        <f t="shared" ref="H137:H153" si="7">ROUND(G137/E137,4)</f>
        <v>0</v>
      </c>
      <c r="I137" s="21" t="s">
        <v>874</v>
      </c>
      <c r="J137" s="25" t="s">
        <v>874</v>
      </c>
      <c r="K137" s="141"/>
      <c r="L137" s="77"/>
      <c r="M137" s="77"/>
      <c r="N137" s="77"/>
      <c r="O137" s="77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</row>
    <row r="138" spans="1:77" s="54" customFormat="1" x14ac:dyDescent="0.2">
      <c r="A138" s="2" t="s">
        <v>238</v>
      </c>
      <c r="B138" s="2" t="s">
        <v>239</v>
      </c>
      <c r="C138" s="2" t="s">
        <v>181</v>
      </c>
      <c r="D138" s="2" t="s">
        <v>257</v>
      </c>
      <c r="E138" s="64">
        <v>1858113</v>
      </c>
      <c r="F138" s="142">
        <v>1858113</v>
      </c>
      <c r="G138" s="5">
        <f t="shared" si="6"/>
        <v>0</v>
      </c>
      <c r="H138" s="39">
        <f t="shared" si="7"/>
        <v>0</v>
      </c>
      <c r="I138" s="21" t="s">
        <v>874</v>
      </c>
      <c r="J138" s="25" t="s">
        <v>874</v>
      </c>
      <c r="K138" s="141"/>
      <c r="L138" s="77"/>
      <c r="M138" s="77"/>
      <c r="N138" s="77"/>
      <c r="O138" s="77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</row>
    <row r="139" spans="1:77" s="54" customFormat="1" x14ac:dyDescent="0.2">
      <c r="A139" s="2" t="s">
        <v>258</v>
      </c>
      <c r="B139" s="2" t="s">
        <v>259</v>
      </c>
      <c r="C139" s="2" t="s">
        <v>82</v>
      </c>
      <c r="D139" s="2" t="s">
        <v>260</v>
      </c>
      <c r="E139" s="64">
        <v>1266292</v>
      </c>
      <c r="F139" s="142">
        <v>1266292</v>
      </c>
      <c r="G139" s="5">
        <f t="shared" si="6"/>
        <v>0</v>
      </c>
      <c r="H139" s="39">
        <f t="shared" si="7"/>
        <v>0</v>
      </c>
      <c r="I139" s="21" t="s">
        <v>874</v>
      </c>
      <c r="J139" s="25" t="s">
        <v>874</v>
      </c>
      <c r="K139" s="141"/>
      <c r="L139" s="77"/>
      <c r="M139" s="77"/>
      <c r="N139" s="77"/>
      <c r="O139" s="77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</row>
    <row r="140" spans="1:77" s="54" customFormat="1" x14ac:dyDescent="0.2">
      <c r="A140" s="2" t="s">
        <v>258</v>
      </c>
      <c r="B140" s="2" t="s">
        <v>259</v>
      </c>
      <c r="C140" s="2" t="s">
        <v>37</v>
      </c>
      <c r="D140" s="2" t="s">
        <v>261</v>
      </c>
      <c r="E140" s="64">
        <v>706998</v>
      </c>
      <c r="F140" s="142">
        <v>706998</v>
      </c>
      <c r="G140" s="5">
        <f t="shared" si="6"/>
        <v>0</v>
      </c>
      <c r="H140" s="39">
        <f t="shared" si="7"/>
        <v>0</v>
      </c>
      <c r="I140" s="21" t="s">
        <v>874</v>
      </c>
      <c r="J140" s="25" t="s">
        <v>874</v>
      </c>
      <c r="K140" s="141"/>
      <c r="L140" s="77"/>
      <c r="M140" s="77"/>
      <c r="N140" s="77"/>
      <c r="O140" s="77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</row>
    <row r="141" spans="1:77" s="54" customFormat="1" x14ac:dyDescent="0.2">
      <c r="A141" s="2" t="s">
        <v>258</v>
      </c>
      <c r="B141" s="2" t="s">
        <v>259</v>
      </c>
      <c r="C141" s="2" t="s">
        <v>43</v>
      </c>
      <c r="D141" s="2" t="s">
        <v>262</v>
      </c>
      <c r="E141" s="64">
        <v>5028458</v>
      </c>
      <c r="F141" s="142">
        <v>5028458</v>
      </c>
      <c r="G141" s="5">
        <f t="shared" si="6"/>
        <v>0</v>
      </c>
      <c r="H141" s="39">
        <f t="shared" si="7"/>
        <v>0</v>
      </c>
      <c r="I141" s="21" t="s">
        <v>874</v>
      </c>
      <c r="J141" s="25" t="s">
        <v>874</v>
      </c>
      <c r="K141" s="141"/>
      <c r="L141" s="77"/>
      <c r="M141" s="77"/>
      <c r="N141" s="77"/>
      <c r="O141" s="77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</row>
    <row r="142" spans="1:77" s="54" customFormat="1" x14ac:dyDescent="0.2">
      <c r="A142" s="2" t="s">
        <v>258</v>
      </c>
      <c r="B142" s="2" t="s">
        <v>259</v>
      </c>
      <c r="C142" s="2" t="s">
        <v>263</v>
      </c>
      <c r="D142" s="2" t="s">
        <v>264</v>
      </c>
      <c r="E142" s="64">
        <v>7585264</v>
      </c>
      <c r="F142" s="142">
        <v>7585264</v>
      </c>
      <c r="G142" s="5">
        <f t="shared" si="6"/>
        <v>0</v>
      </c>
      <c r="H142" s="39">
        <f t="shared" si="7"/>
        <v>0</v>
      </c>
      <c r="I142" s="21" t="s">
        <v>874</v>
      </c>
      <c r="J142" s="25" t="s">
        <v>874</v>
      </c>
      <c r="K142" s="141"/>
      <c r="L142" s="77"/>
      <c r="M142" s="77"/>
      <c r="N142" s="77"/>
      <c r="O142" s="77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</row>
    <row r="143" spans="1:77" s="54" customFormat="1" x14ac:dyDescent="0.2">
      <c r="A143" s="2" t="s">
        <v>265</v>
      </c>
      <c r="B143" s="2" t="s">
        <v>266</v>
      </c>
      <c r="C143" s="2" t="s">
        <v>267</v>
      </c>
      <c r="D143" s="2" t="s">
        <v>268</v>
      </c>
      <c r="E143" s="64">
        <v>11815</v>
      </c>
      <c r="F143" s="142">
        <v>11815</v>
      </c>
      <c r="G143" s="5">
        <f t="shared" si="6"/>
        <v>0</v>
      </c>
      <c r="H143" s="39">
        <f t="shared" si="7"/>
        <v>0</v>
      </c>
      <c r="I143" s="21">
        <v>1</v>
      </c>
      <c r="J143" s="25">
        <v>1</v>
      </c>
      <c r="K143" s="141"/>
      <c r="L143" s="77"/>
      <c r="M143" s="77"/>
      <c r="N143" s="77"/>
      <c r="O143" s="77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</row>
    <row r="144" spans="1:77" s="54" customFormat="1" x14ac:dyDescent="0.2">
      <c r="A144" s="2" t="s">
        <v>265</v>
      </c>
      <c r="B144" s="2" t="s">
        <v>266</v>
      </c>
      <c r="C144" s="2" t="s">
        <v>155</v>
      </c>
      <c r="D144" s="2" t="s">
        <v>269</v>
      </c>
      <c r="E144" s="64">
        <v>564723</v>
      </c>
      <c r="F144" s="142">
        <v>564723</v>
      </c>
      <c r="G144" s="5">
        <f t="shared" si="6"/>
        <v>0</v>
      </c>
      <c r="H144" s="39">
        <f t="shared" si="7"/>
        <v>0</v>
      </c>
      <c r="I144" s="21" t="s">
        <v>874</v>
      </c>
      <c r="J144" s="25" t="s">
        <v>874</v>
      </c>
      <c r="K144" s="141"/>
      <c r="L144" s="77"/>
      <c r="M144" s="77"/>
      <c r="N144" s="77"/>
      <c r="O144" s="77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</row>
    <row r="145" spans="1:77" s="54" customFormat="1" x14ac:dyDescent="0.2">
      <c r="A145" s="2" t="s">
        <v>265</v>
      </c>
      <c r="B145" s="2" t="s">
        <v>266</v>
      </c>
      <c r="C145" s="2" t="s">
        <v>270</v>
      </c>
      <c r="D145" s="2" t="s">
        <v>271</v>
      </c>
      <c r="E145" s="64">
        <v>442923</v>
      </c>
      <c r="F145" s="142">
        <v>442923</v>
      </c>
      <c r="G145" s="5">
        <f t="shared" si="6"/>
        <v>0</v>
      </c>
      <c r="H145" s="39">
        <f t="shared" si="7"/>
        <v>0</v>
      </c>
      <c r="I145" s="21" t="s">
        <v>874</v>
      </c>
      <c r="J145" s="25" t="s">
        <v>874</v>
      </c>
      <c r="K145" s="141"/>
      <c r="L145" s="77"/>
      <c r="M145" s="77"/>
      <c r="N145" s="77"/>
      <c r="O145" s="77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</row>
    <row r="146" spans="1:77" s="54" customFormat="1" x14ac:dyDescent="0.2">
      <c r="A146" s="2" t="s">
        <v>265</v>
      </c>
      <c r="B146" s="2" t="s">
        <v>266</v>
      </c>
      <c r="C146" s="2" t="s">
        <v>161</v>
      </c>
      <c r="D146" s="2" t="s">
        <v>272</v>
      </c>
      <c r="E146" s="64">
        <v>820771</v>
      </c>
      <c r="F146" s="142">
        <v>820771</v>
      </c>
      <c r="G146" s="5">
        <f t="shared" si="6"/>
        <v>0</v>
      </c>
      <c r="H146" s="39">
        <f t="shared" si="7"/>
        <v>0</v>
      </c>
      <c r="I146" s="21" t="s">
        <v>874</v>
      </c>
      <c r="J146" s="25" t="s">
        <v>874</v>
      </c>
      <c r="K146" s="141"/>
      <c r="L146" s="77"/>
      <c r="M146" s="77"/>
      <c r="N146" s="77"/>
      <c r="O146" s="77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</row>
    <row r="147" spans="1:77" s="54" customFormat="1" x14ac:dyDescent="0.2">
      <c r="A147" s="2" t="s">
        <v>265</v>
      </c>
      <c r="B147" s="2" t="s">
        <v>266</v>
      </c>
      <c r="C147" s="2" t="s">
        <v>26</v>
      </c>
      <c r="D147" s="2" t="s">
        <v>273</v>
      </c>
      <c r="E147" s="64">
        <v>5373521</v>
      </c>
      <c r="F147" s="142">
        <v>5373521</v>
      </c>
      <c r="G147" s="5">
        <f t="shared" si="6"/>
        <v>0</v>
      </c>
      <c r="H147" s="39">
        <f t="shared" si="7"/>
        <v>0</v>
      </c>
      <c r="I147" s="21" t="s">
        <v>874</v>
      </c>
      <c r="J147" s="25" t="s">
        <v>874</v>
      </c>
      <c r="K147" s="141"/>
      <c r="L147" s="77"/>
      <c r="M147" s="77"/>
      <c r="N147" s="77"/>
      <c r="O147" s="77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</row>
    <row r="148" spans="1:77" s="54" customFormat="1" x14ac:dyDescent="0.2">
      <c r="A148" s="2" t="s">
        <v>265</v>
      </c>
      <c r="B148" s="2" t="s">
        <v>266</v>
      </c>
      <c r="C148" s="2" t="s">
        <v>57</v>
      </c>
      <c r="D148" s="2" t="s">
        <v>274</v>
      </c>
      <c r="E148" s="64">
        <v>3139080</v>
      </c>
      <c r="F148" s="142">
        <v>3139080</v>
      </c>
      <c r="G148" s="5">
        <f t="shared" si="6"/>
        <v>0</v>
      </c>
      <c r="H148" s="39">
        <f t="shared" si="7"/>
        <v>0</v>
      </c>
      <c r="I148" s="21" t="s">
        <v>874</v>
      </c>
      <c r="J148" s="25" t="s">
        <v>874</v>
      </c>
      <c r="K148" s="141"/>
      <c r="L148" s="77"/>
      <c r="M148" s="77"/>
      <c r="N148" s="77"/>
      <c r="O148" s="77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</row>
    <row r="149" spans="1:77" s="54" customFormat="1" x14ac:dyDescent="0.2">
      <c r="A149" s="2" t="s">
        <v>265</v>
      </c>
      <c r="B149" s="2" t="s">
        <v>266</v>
      </c>
      <c r="C149" s="2" t="s">
        <v>79</v>
      </c>
      <c r="D149" s="2" t="s">
        <v>275</v>
      </c>
      <c r="E149" s="64">
        <v>3741451</v>
      </c>
      <c r="F149" s="142">
        <v>3741451</v>
      </c>
      <c r="G149" s="5">
        <f t="shared" si="6"/>
        <v>0</v>
      </c>
      <c r="H149" s="39">
        <f t="shared" si="7"/>
        <v>0</v>
      </c>
      <c r="I149" s="21" t="s">
        <v>874</v>
      </c>
      <c r="J149" s="25" t="s">
        <v>874</v>
      </c>
      <c r="K149" s="141"/>
      <c r="L149" s="77"/>
      <c r="M149" s="77"/>
      <c r="N149" s="77"/>
      <c r="O149" s="77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</row>
    <row r="150" spans="1:77" s="54" customFormat="1" x14ac:dyDescent="0.2">
      <c r="A150" s="2" t="s">
        <v>265</v>
      </c>
      <c r="B150" s="2" t="s">
        <v>266</v>
      </c>
      <c r="C150" s="2" t="s">
        <v>16</v>
      </c>
      <c r="D150" s="2" t="s">
        <v>276</v>
      </c>
      <c r="E150" s="64">
        <v>2331505</v>
      </c>
      <c r="F150" s="142">
        <v>2331505</v>
      </c>
      <c r="G150" s="5">
        <f t="shared" si="6"/>
        <v>0</v>
      </c>
      <c r="H150" s="39">
        <f t="shared" si="7"/>
        <v>0</v>
      </c>
      <c r="I150" s="21" t="s">
        <v>874</v>
      </c>
      <c r="J150" s="25" t="s">
        <v>874</v>
      </c>
      <c r="K150" s="141"/>
      <c r="L150" s="77"/>
      <c r="M150" s="77"/>
      <c r="N150" s="77"/>
      <c r="O150" s="77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</row>
    <row r="151" spans="1:77" s="54" customFormat="1" x14ac:dyDescent="0.2">
      <c r="A151" s="2" t="s">
        <v>265</v>
      </c>
      <c r="B151" s="2" t="s">
        <v>266</v>
      </c>
      <c r="C151" s="2" t="s">
        <v>82</v>
      </c>
      <c r="D151" s="2" t="s">
        <v>277</v>
      </c>
      <c r="E151" s="64">
        <v>982683</v>
      </c>
      <c r="F151" s="142">
        <v>982683</v>
      </c>
      <c r="G151" s="5">
        <f t="shared" si="6"/>
        <v>0</v>
      </c>
      <c r="H151" s="39">
        <f t="shared" si="7"/>
        <v>0</v>
      </c>
      <c r="I151" s="21" t="s">
        <v>874</v>
      </c>
      <c r="J151" s="25" t="s">
        <v>874</v>
      </c>
      <c r="K151" s="141"/>
      <c r="L151" s="77"/>
      <c r="M151" s="77"/>
      <c r="N151" s="77"/>
      <c r="O151" s="77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</row>
    <row r="152" spans="1:77" s="54" customFormat="1" x14ac:dyDescent="0.2">
      <c r="A152" s="2" t="s">
        <v>278</v>
      </c>
      <c r="B152" s="2" t="s">
        <v>279</v>
      </c>
      <c r="C152" s="2" t="s">
        <v>82</v>
      </c>
      <c r="D152" s="2" t="s">
        <v>280</v>
      </c>
      <c r="E152" s="64">
        <v>582687</v>
      </c>
      <c r="F152" s="142">
        <v>582687</v>
      </c>
      <c r="G152" s="5">
        <f t="shared" si="6"/>
        <v>0</v>
      </c>
      <c r="H152" s="39">
        <f t="shared" si="7"/>
        <v>0</v>
      </c>
      <c r="I152" s="21">
        <v>1</v>
      </c>
      <c r="J152" s="25" t="s">
        <v>874</v>
      </c>
      <c r="K152" s="141"/>
      <c r="L152" s="77"/>
      <c r="M152" s="77"/>
      <c r="N152" s="77"/>
      <c r="O152" s="77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</row>
    <row r="153" spans="1:77" s="54" customFormat="1" x14ac:dyDescent="0.2">
      <c r="A153" s="2" t="s">
        <v>278</v>
      </c>
      <c r="B153" s="2" t="s">
        <v>279</v>
      </c>
      <c r="C153" s="2" t="s">
        <v>215</v>
      </c>
      <c r="D153" s="2" t="s">
        <v>281</v>
      </c>
      <c r="E153" s="64">
        <v>33013</v>
      </c>
      <c r="F153" s="142">
        <v>33013</v>
      </c>
      <c r="G153" s="5">
        <f t="shared" si="6"/>
        <v>0</v>
      </c>
      <c r="H153" s="39">
        <f t="shared" si="7"/>
        <v>0</v>
      </c>
      <c r="I153" s="21">
        <v>1</v>
      </c>
      <c r="J153" s="25">
        <v>1</v>
      </c>
      <c r="K153" s="141"/>
      <c r="L153" s="77"/>
      <c r="M153" s="77"/>
      <c r="N153" s="77"/>
      <c r="O153" s="77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</row>
    <row r="154" spans="1:77" s="54" customFormat="1" x14ac:dyDescent="0.2">
      <c r="A154" s="2" t="s">
        <v>278</v>
      </c>
      <c r="B154" s="2" t="s">
        <v>279</v>
      </c>
      <c r="C154" s="2" t="s">
        <v>185</v>
      </c>
      <c r="D154" s="2" t="s">
        <v>282</v>
      </c>
      <c r="E154" s="64">
        <v>13231</v>
      </c>
      <c r="F154" s="142">
        <v>13231</v>
      </c>
      <c r="G154" s="5">
        <f t="shared" si="6"/>
        <v>0</v>
      </c>
      <c r="H154" s="39">
        <v>0</v>
      </c>
      <c r="I154" s="21">
        <v>1</v>
      </c>
      <c r="J154" s="25">
        <v>1</v>
      </c>
      <c r="K154" s="141"/>
      <c r="L154" s="77"/>
      <c r="M154" s="77"/>
      <c r="N154" s="77"/>
      <c r="O154" s="77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</row>
    <row r="155" spans="1:77" s="54" customFormat="1" x14ac:dyDescent="0.2">
      <c r="A155" s="2" t="s">
        <v>283</v>
      </c>
      <c r="B155" s="2" t="s">
        <v>284</v>
      </c>
      <c r="C155" s="2" t="s">
        <v>57</v>
      </c>
      <c r="D155" s="2" t="s">
        <v>887</v>
      </c>
      <c r="E155" s="64">
        <v>69887</v>
      </c>
      <c r="F155" s="142">
        <v>69887</v>
      </c>
      <c r="G155" s="5">
        <f t="shared" si="6"/>
        <v>0</v>
      </c>
      <c r="H155" s="39">
        <f t="shared" ref="H155:H218" si="8">ROUND(G155/E155,4)</f>
        <v>0</v>
      </c>
      <c r="I155" s="21">
        <v>1</v>
      </c>
      <c r="J155" s="25" t="s">
        <v>874</v>
      </c>
      <c r="K155" s="141"/>
      <c r="L155" s="77"/>
      <c r="M155" s="77"/>
      <c r="N155" s="77"/>
      <c r="O155" s="77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</row>
    <row r="156" spans="1:77" s="54" customFormat="1" x14ac:dyDescent="0.2">
      <c r="A156" s="2" t="s">
        <v>283</v>
      </c>
      <c r="B156" s="2" t="s">
        <v>284</v>
      </c>
      <c r="C156" s="2" t="s">
        <v>79</v>
      </c>
      <c r="D156" s="2" t="s">
        <v>285</v>
      </c>
      <c r="E156" s="64">
        <v>104232</v>
      </c>
      <c r="F156" s="142">
        <v>104232</v>
      </c>
      <c r="G156" s="5">
        <f t="shared" si="6"/>
        <v>0</v>
      </c>
      <c r="H156" s="39">
        <f t="shared" si="8"/>
        <v>0</v>
      </c>
      <c r="I156" s="21">
        <v>1</v>
      </c>
      <c r="J156" s="25">
        <v>1</v>
      </c>
      <c r="K156" s="141"/>
      <c r="L156" s="77"/>
      <c r="M156" s="77"/>
      <c r="N156" s="77"/>
      <c r="O156" s="77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</row>
    <row r="157" spans="1:77" s="54" customFormat="1" x14ac:dyDescent="0.2">
      <c r="A157" s="2" t="s">
        <v>283</v>
      </c>
      <c r="B157" s="2" t="s">
        <v>284</v>
      </c>
      <c r="C157" s="2" t="s">
        <v>69</v>
      </c>
      <c r="D157" s="2" t="s">
        <v>286</v>
      </c>
      <c r="E157" s="64">
        <v>470119</v>
      </c>
      <c r="F157" s="142">
        <v>470119</v>
      </c>
      <c r="G157" s="5">
        <f t="shared" si="6"/>
        <v>0</v>
      </c>
      <c r="H157" s="39">
        <f t="shared" si="8"/>
        <v>0</v>
      </c>
      <c r="I157" s="21">
        <v>1</v>
      </c>
      <c r="J157" s="25" t="s">
        <v>874</v>
      </c>
      <c r="K157" s="141"/>
      <c r="L157" s="77"/>
      <c r="M157" s="77"/>
      <c r="N157" s="77"/>
      <c r="O157" s="77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</row>
    <row r="158" spans="1:77" s="54" customFormat="1" x14ac:dyDescent="0.2">
      <c r="A158" s="2" t="s">
        <v>287</v>
      </c>
      <c r="B158" s="2" t="s">
        <v>288</v>
      </c>
      <c r="C158" s="2" t="s">
        <v>26</v>
      </c>
      <c r="D158" s="2" t="s">
        <v>289</v>
      </c>
      <c r="E158" s="64">
        <v>1079199</v>
      </c>
      <c r="F158" s="142">
        <v>1079199</v>
      </c>
      <c r="G158" s="5">
        <f t="shared" si="6"/>
        <v>0</v>
      </c>
      <c r="H158" s="39">
        <f t="shared" si="8"/>
        <v>0</v>
      </c>
      <c r="I158" s="21" t="s">
        <v>874</v>
      </c>
      <c r="J158" s="25" t="s">
        <v>874</v>
      </c>
      <c r="K158" s="141"/>
      <c r="L158" s="77"/>
      <c r="M158" s="77"/>
      <c r="N158" s="77"/>
      <c r="O158" s="77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</row>
    <row r="159" spans="1:77" s="54" customFormat="1" x14ac:dyDescent="0.2">
      <c r="A159" s="2" t="s">
        <v>287</v>
      </c>
      <c r="B159" s="2" t="s">
        <v>288</v>
      </c>
      <c r="C159" s="2" t="s">
        <v>251</v>
      </c>
      <c r="D159" s="2" t="s">
        <v>290</v>
      </c>
      <c r="E159" s="64">
        <v>228234</v>
      </c>
      <c r="F159" s="142">
        <v>228234</v>
      </c>
      <c r="G159" s="5">
        <f t="shared" si="6"/>
        <v>0</v>
      </c>
      <c r="H159" s="39">
        <f t="shared" si="8"/>
        <v>0</v>
      </c>
      <c r="I159" s="21" t="s">
        <v>874</v>
      </c>
      <c r="J159" s="25" t="s">
        <v>874</v>
      </c>
      <c r="K159" s="141"/>
      <c r="L159" s="77"/>
      <c r="M159" s="77"/>
      <c r="N159" s="77"/>
      <c r="O159" s="77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</row>
    <row r="160" spans="1:77" s="54" customFormat="1" x14ac:dyDescent="0.2">
      <c r="A160" s="2" t="s">
        <v>287</v>
      </c>
      <c r="B160" s="2" t="s">
        <v>288</v>
      </c>
      <c r="C160" s="2" t="s">
        <v>69</v>
      </c>
      <c r="D160" s="2" t="s">
        <v>291</v>
      </c>
      <c r="E160" s="64">
        <v>1948644</v>
      </c>
      <c r="F160" s="142">
        <v>1948644</v>
      </c>
      <c r="G160" s="5">
        <f t="shared" si="6"/>
        <v>0</v>
      </c>
      <c r="H160" s="39">
        <f t="shared" si="8"/>
        <v>0</v>
      </c>
      <c r="I160" s="21" t="s">
        <v>874</v>
      </c>
      <c r="J160" s="25" t="s">
        <v>874</v>
      </c>
      <c r="K160" s="141"/>
      <c r="L160" s="77"/>
      <c r="M160" s="77"/>
      <c r="N160" s="77"/>
      <c r="O160" s="77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</row>
    <row r="161" spans="1:77" s="54" customFormat="1" x14ac:dyDescent="0.2">
      <c r="A161" s="2" t="s">
        <v>287</v>
      </c>
      <c r="B161" s="2" t="s">
        <v>288</v>
      </c>
      <c r="C161" s="2" t="s">
        <v>292</v>
      </c>
      <c r="D161" s="2" t="s">
        <v>293</v>
      </c>
      <c r="E161" s="64">
        <v>282995</v>
      </c>
      <c r="F161" s="142">
        <v>282995</v>
      </c>
      <c r="G161" s="5">
        <f t="shared" si="6"/>
        <v>0</v>
      </c>
      <c r="H161" s="39">
        <f t="shared" si="8"/>
        <v>0</v>
      </c>
      <c r="I161" s="21" t="s">
        <v>874</v>
      </c>
      <c r="J161" s="25" t="s">
        <v>874</v>
      </c>
      <c r="K161" s="141"/>
      <c r="L161" s="77"/>
      <c r="M161" s="77"/>
      <c r="N161" s="77"/>
      <c r="O161" s="77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</row>
    <row r="162" spans="1:77" s="54" customFormat="1" x14ac:dyDescent="0.2">
      <c r="A162" s="2" t="s">
        <v>287</v>
      </c>
      <c r="B162" s="2" t="s">
        <v>288</v>
      </c>
      <c r="C162" s="2" t="s">
        <v>99</v>
      </c>
      <c r="D162" s="2" t="s">
        <v>294</v>
      </c>
      <c r="E162" s="64">
        <v>101622</v>
      </c>
      <c r="F162" s="142">
        <v>123618</v>
      </c>
      <c r="G162" s="5">
        <f t="shared" si="6"/>
        <v>21996</v>
      </c>
      <c r="H162" s="39">
        <f t="shared" si="8"/>
        <v>0.21640000000000001</v>
      </c>
      <c r="I162" s="21">
        <v>1</v>
      </c>
      <c r="J162" s="25" t="s">
        <v>874</v>
      </c>
      <c r="K162" s="141"/>
      <c r="L162" s="77"/>
      <c r="M162" s="77"/>
      <c r="N162" s="77"/>
      <c r="O162" s="77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</row>
    <row r="163" spans="1:77" s="54" customFormat="1" x14ac:dyDescent="0.2">
      <c r="A163" s="2" t="s">
        <v>287</v>
      </c>
      <c r="B163" s="2" t="s">
        <v>288</v>
      </c>
      <c r="C163" s="2" t="s">
        <v>127</v>
      </c>
      <c r="D163" s="2" t="s">
        <v>295</v>
      </c>
      <c r="E163" s="64">
        <v>23769560</v>
      </c>
      <c r="F163" s="142">
        <v>23769560</v>
      </c>
      <c r="G163" s="5">
        <f t="shared" si="6"/>
        <v>0</v>
      </c>
      <c r="H163" s="39">
        <f t="shared" si="8"/>
        <v>0</v>
      </c>
      <c r="I163" s="21" t="s">
        <v>874</v>
      </c>
      <c r="J163" s="25" t="s">
        <v>874</v>
      </c>
      <c r="K163" s="141"/>
      <c r="L163" s="77"/>
      <c r="M163" s="77"/>
      <c r="N163" s="77"/>
      <c r="O163" s="77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</row>
    <row r="164" spans="1:77" s="54" customFormat="1" x14ac:dyDescent="0.2">
      <c r="A164" s="2" t="s">
        <v>287</v>
      </c>
      <c r="B164" s="2" t="s">
        <v>288</v>
      </c>
      <c r="C164" s="2" t="s">
        <v>296</v>
      </c>
      <c r="D164" s="2" t="s">
        <v>297</v>
      </c>
      <c r="E164" s="64">
        <v>1009279</v>
      </c>
      <c r="F164" s="142">
        <v>1009279</v>
      </c>
      <c r="G164" s="5">
        <f t="shared" si="6"/>
        <v>0</v>
      </c>
      <c r="H164" s="39">
        <f t="shared" si="8"/>
        <v>0</v>
      </c>
      <c r="I164" s="21" t="s">
        <v>874</v>
      </c>
      <c r="J164" s="25" t="s">
        <v>874</v>
      </c>
      <c r="K164" s="141"/>
      <c r="L164" s="77"/>
      <c r="M164" s="77"/>
      <c r="N164" s="77"/>
      <c r="O164" s="77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</row>
    <row r="165" spans="1:77" s="54" customFormat="1" x14ac:dyDescent="0.2">
      <c r="A165" s="2" t="s">
        <v>287</v>
      </c>
      <c r="B165" s="2" t="s">
        <v>288</v>
      </c>
      <c r="C165" s="2" t="s">
        <v>298</v>
      </c>
      <c r="D165" s="2" t="s">
        <v>299</v>
      </c>
      <c r="E165" s="64">
        <v>679216</v>
      </c>
      <c r="F165" s="142">
        <v>679216</v>
      </c>
      <c r="G165" s="5">
        <f t="shared" si="6"/>
        <v>0</v>
      </c>
      <c r="H165" s="39">
        <f t="shared" si="8"/>
        <v>0</v>
      </c>
      <c r="I165" s="21" t="s">
        <v>874</v>
      </c>
      <c r="J165" s="25" t="s">
        <v>874</v>
      </c>
      <c r="K165" s="141"/>
      <c r="L165" s="77"/>
      <c r="M165" s="77"/>
      <c r="N165" s="77"/>
      <c r="O165" s="77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</row>
    <row r="166" spans="1:77" s="54" customFormat="1" x14ac:dyDescent="0.2">
      <c r="A166" s="2" t="s">
        <v>300</v>
      </c>
      <c r="B166" s="2" t="s">
        <v>301</v>
      </c>
      <c r="C166" s="2" t="s">
        <v>190</v>
      </c>
      <c r="D166" s="2" t="s">
        <v>302</v>
      </c>
      <c r="E166" s="64">
        <v>1414442</v>
      </c>
      <c r="F166" s="142">
        <v>1414442</v>
      </c>
      <c r="G166" s="5">
        <f t="shared" si="6"/>
        <v>0</v>
      </c>
      <c r="H166" s="39">
        <f t="shared" si="8"/>
        <v>0</v>
      </c>
      <c r="I166" s="21" t="s">
        <v>874</v>
      </c>
      <c r="J166" s="25" t="s">
        <v>874</v>
      </c>
      <c r="K166" s="141"/>
      <c r="L166" s="77"/>
      <c r="M166" s="77"/>
      <c r="N166" s="77"/>
      <c r="O166" s="77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</row>
    <row r="167" spans="1:77" s="54" customFormat="1" x14ac:dyDescent="0.2">
      <c r="A167" s="2" t="s">
        <v>300</v>
      </c>
      <c r="B167" s="2" t="s">
        <v>301</v>
      </c>
      <c r="C167" s="2" t="s">
        <v>57</v>
      </c>
      <c r="D167" s="2" t="s">
        <v>303</v>
      </c>
      <c r="E167" s="64">
        <v>2090925</v>
      </c>
      <c r="F167" s="142">
        <v>2090925</v>
      </c>
      <c r="G167" s="5">
        <f t="shared" si="6"/>
        <v>0</v>
      </c>
      <c r="H167" s="39">
        <f t="shared" si="8"/>
        <v>0</v>
      </c>
      <c r="I167" s="21" t="s">
        <v>874</v>
      </c>
      <c r="J167" s="25" t="s">
        <v>874</v>
      </c>
      <c r="K167" s="141"/>
      <c r="L167" s="77"/>
      <c r="M167" s="77"/>
      <c r="N167" s="77"/>
      <c r="O167" s="77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</row>
    <row r="168" spans="1:77" s="54" customFormat="1" x14ac:dyDescent="0.2">
      <c r="A168" s="2" t="s">
        <v>300</v>
      </c>
      <c r="B168" s="2" t="s">
        <v>301</v>
      </c>
      <c r="C168" s="2" t="s">
        <v>82</v>
      </c>
      <c r="D168" s="2" t="s">
        <v>304</v>
      </c>
      <c r="E168" s="64">
        <v>850742</v>
      </c>
      <c r="F168" s="142">
        <v>850742</v>
      </c>
      <c r="G168" s="5">
        <f t="shared" si="6"/>
        <v>0</v>
      </c>
      <c r="H168" s="39">
        <f t="shared" si="8"/>
        <v>0</v>
      </c>
      <c r="I168" s="21" t="s">
        <v>874</v>
      </c>
      <c r="J168" s="25" t="s">
        <v>874</v>
      </c>
      <c r="K168" s="141"/>
      <c r="L168" s="77"/>
      <c r="M168" s="77"/>
      <c r="N168" s="77"/>
      <c r="O168" s="77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</row>
    <row r="169" spans="1:77" s="54" customFormat="1" x14ac:dyDescent="0.2">
      <c r="A169" s="2" t="s">
        <v>300</v>
      </c>
      <c r="B169" s="2" t="s">
        <v>301</v>
      </c>
      <c r="C169" s="2" t="s">
        <v>37</v>
      </c>
      <c r="D169" s="2" t="s">
        <v>305</v>
      </c>
      <c r="E169" s="64">
        <v>689490</v>
      </c>
      <c r="F169" s="142">
        <v>689490</v>
      </c>
      <c r="G169" s="5">
        <f t="shared" si="6"/>
        <v>0</v>
      </c>
      <c r="H169" s="39">
        <f t="shared" si="8"/>
        <v>0</v>
      </c>
      <c r="I169" s="21" t="s">
        <v>874</v>
      </c>
      <c r="J169" s="25" t="s">
        <v>874</v>
      </c>
      <c r="K169" s="141"/>
      <c r="L169" s="77"/>
      <c r="M169" s="77"/>
      <c r="N169" s="77"/>
      <c r="O169" s="77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</row>
    <row r="170" spans="1:77" s="54" customFormat="1" x14ac:dyDescent="0.2">
      <c r="A170" s="2" t="s">
        <v>300</v>
      </c>
      <c r="B170" s="2" t="s">
        <v>301</v>
      </c>
      <c r="C170" s="2" t="s">
        <v>67</v>
      </c>
      <c r="D170" s="2" t="s">
        <v>306</v>
      </c>
      <c r="E170" s="64">
        <v>1474791</v>
      </c>
      <c r="F170" s="142">
        <v>1474791</v>
      </c>
      <c r="G170" s="5">
        <f t="shared" si="6"/>
        <v>0</v>
      </c>
      <c r="H170" s="39">
        <f t="shared" si="8"/>
        <v>0</v>
      </c>
      <c r="I170" s="21" t="s">
        <v>874</v>
      </c>
      <c r="J170" s="25" t="s">
        <v>874</v>
      </c>
      <c r="K170" s="141"/>
      <c r="L170" s="77"/>
      <c r="M170" s="77"/>
      <c r="N170" s="77"/>
      <c r="O170" s="77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</row>
    <row r="171" spans="1:77" s="54" customFormat="1" x14ac:dyDescent="0.2">
      <c r="A171" s="2" t="s">
        <v>300</v>
      </c>
      <c r="B171" s="2" t="s">
        <v>301</v>
      </c>
      <c r="C171" s="2" t="s">
        <v>251</v>
      </c>
      <c r="D171" s="2" t="s">
        <v>307</v>
      </c>
      <c r="E171" s="64">
        <v>3869911</v>
      </c>
      <c r="F171" s="142">
        <v>3869911</v>
      </c>
      <c r="G171" s="5">
        <f t="shared" si="6"/>
        <v>0</v>
      </c>
      <c r="H171" s="39">
        <f t="shared" si="8"/>
        <v>0</v>
      </c>
      <c r="I171" s="21" t="s">
        <v>874</v>
      </c>
      <c r="J171" s="25" t="s">
        <v>874</v>
      </c>
      <c r="K171" s="141"/>
      <c r="L171" s="77"/>
      <c r="M171" s="77"/>
      <c r="N171" s="77"/>
      <c r="O171" s="77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</row>
    <row r="172" spans="1:77" s="54" customFormat="1" x14ac:dyDescent="0.2">
      <c r="A172" s="2" t="s">
        <v>300</v>
      </c>
      <c r="B172" s="2" t="s">
        <v>301</v>
      </c>
      <c r="C172" s="2" t="s">
        <v>308</v>
      </c>
      <c r="D172" s="2" t="s">
        <v>309</v>
      </c>
      <c r="E172" s="64">
        <v>45381</v>
      </c>
      <c r="F172" s="142">
        <v>45381</v>
      </c>
      <c r="G172" s="5">
        <f t="shared" si="6"/>
        <v>0</v>
      </c>
      <c r="H172" s="39">
        <f t="shared" si="8"/>
        <v>0</v>
      </c>
      <c r="I172" s="21">
        <v>1</v>
      </c>
      <c r="J172" s="25">
        <v>1</v>
      </c>
      <c r="K172" s="141"/>
      <c r="L172" s="77"/>
      <c r="M172" s="77"/>
      <c r="N172" s="77"/>
      <c r="O172" s="77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</row>
    <row r="173" spans="1:77" s="54" customFormat="1" x14ac:dyDescent="0.2">
      <c r="A173" s="2" t="s">
        <v>300</v>
      </c>
      <c r="B173" s="2" t="s">
        <v>301</v>
      </c>
      <c r="C173" s="2" t="s">
        <v>88</v>
      </c>
      <c r="D173" s="2" t="s">
        <v>310</v>
      </c>
      <c r="E173" s="64">
        <v>1012582</v>
      </c>
      <c r="F173" s="142">
        <v>1012582</v>
      </c>
      <c r="G173" s="5">
        <f t="shared" si="6"/>
        <v>0</v>
      </c>
      <c r="H173" s="39">
        <f t="shared" si="8"/>
        <v>0</v>
      </c>
      <c r="I173" s="21" t="s">
        <v>874</v>
      </c>
      <c r="J173" s="25" t="s">
        <v>874</v>
      </c>
      <c r="K173" s="141"/>
      <c r="L173" s="77"/>
      <c r="M173" s="77"/>
      <c r="N173" s="77"/>
      <c r="O173" s="77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</row>
    <row r="174" spans="1:77" s="54" customFormat="1" x14ac:dyDescent="0.2">
      <c r="A174" s="2" t="s">
        <v>311</v>
      </c>
      <c r="B174" s="2" t="s">
        <v>312</v>
      </c>
      <c r="C174" s="2" t="s">
        <v>313</v>
      </c>
      <c r="D174" s="2" t="s">
        <v>314</v>
      </c>
      <c r="E174" s="64">
        <v>790141</v>
      </c>
      <c r="F174" s="142">
        <v>790141</v>
      </c>
      <c r="G174" s="5">
        <f t="shared" si="6"/>
        <v>0</v>
      </c>
      <c r="H174" s="39">
        <f t="shared" si="8"/>
        <v>0</v>
      </c>
      <c r="I174" s="21" t="s">
        <v>874</v>
      </c>
      <c r="J174" s="25" t="s">
        <v>874</v>
      </c>
      <c r="K174" s="141"/>
      <c r="L174" s="77"/>
      <c r="M174" s="77"/>
      <c r="N174" s="77"/>
      <c r="O174" s="77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</row>
    <row r="175" spans="1:77" s="54" customFormat="1" x14ac:dyDescent="0.2">
      <c r="A175" s="2" t="s">
        <v>311</v>
      </c>
      <c r="B175" s="2" t="s">
        <v>312</v>
      </c>
      <c r="C175" s="2" t="s">
        <v>315</v>
      </c>
      <c r="D175" s="2" t="s">
        <v>316</v>
      </c>
      <c r="E175" s="64">
        <v>552524</v>
      </c>
      <c r="F175" s="142">
        <v>552524</v>
      </c>
      <c r="G175" s="5">
        <f t="shared" si="6"/>
        <v>0</v>
      </c>
      <c r="H175" s="39">
        <f t="shared" si="8"/>
        <v>0</v>
      </c>
      <c r="I175" s="21" t="s">
        <v>874</v>
      </c>
      <c r="J175" s="25" t="s">
        <v>874</v>
      </c>
      <c r="K175" s="141"/>
      <c r="L175" s="77"/>
      <c r="M175" s="77"/>
      <c r="N175" s="77"/>
      <c r="O175" s="77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</row>
    <row r="176" spans="1:77" s="54" customFormat="1" x14ac:dyDescent="0.2">
      <c r="A176" s="2" t="s">
        <v>311</v>
      </c>
      <c r="B176" s="2" t="s">
        <v>312</v>
      </c>
      <c r="C176" s="2" t="s">
        <v>317</v>
      </c>
      <c r="D176" s="2" t="s">
        <v>318</v>
      </c>
      <c r="E176" s="64">
        <v>1331017</v>
      </c>
      <c r="F176" s="142">
        <v>1331017</v>
      </c>
      <c r="G176" s="5">
        <f t="shared" si="6"/>
        <v>0</v>
      </c>
      <c r="H176" s="39">
        <f t="shared" si="8"/>
        <v>0</v>
      </c>
      <c r="I176" s="21" t="s">
        <v>874</v>
      </c>
      <c r="J176" s="25" t="s">
        <v>874</v>
      </c>
      <c r="K176" s="141"/>
      <c r="L176" s="77"/>
      <c r="M176" s="77"/>
      <c r="N176" s="77"/>
      <c r="O176" s="77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</row>
    <row r="177" spans="1:77" s="54" customFormat="1" x14ac:dyDescent="0.2">
      <c r="A177" s="2" t="s">
        <v>311</v>
      </c>
      <c r="B177" s="2" t="s">
        <v>312</v>
      </c>
      <c r="C177" s="2" t="s">
        <v>26</v>
      </c>
      <c r="D177" s="2" t="s">
        <v>319</v>
      </c>
      <c r="E177" s="64">
        <v>6117602</v>
      </c>
      <c r="F177" s="142">
        <v>6117602</v>
      </c>
      <c r="G177" s="5">
        <f t="shared" si="6"/>
        <v>0</v>
      </c>
      <c r="H177" s="39">
        <f t="shared" si="8"/>
        <v>0</v>
      </c>
      <c r="I177" s="21" t="s">
        <v>874</v>
      </c>
      <c r="J177" s="25" t="s">
        <v>874</v>
      </c>
      <c r="K177" s="141"/>
      <c r="L177" s="77"/>
      <c r="M177" s="77"/>
      <c r="N177" s="77"/>
      <c r="O177" s="77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</row>
    <row r="178" spans="1:77" s="54" customFormat="1" x14ac:dyDescent="0.2">
      <c r="A178" s="2" t="s">
        <v>311</v>
      </c>
      <c r="B178" s="2" t="s">
        <v>312</v>
      </c>
      <c r="C178" s="2" t="s">
        <v>57</v>
      </c>
      <c r="D178" s="2" t="s">
        <v>320</v>
      </c>
      <c r="E178" s="64">
        <v>427156</v>
      </c>
      <c r="F178" s="142">
        <v>427156</v>
      </c>
      <c r="G178" s="5">
        <f t="shared" si="6"/>
        <v>0</v>
      </c>
      <c r="H178" s="39">
        <f t="shared" si="8"/>
        <v>0</v>
      </c>
      <c r="I178" s="21">
        <v>1</v>
      </c>
      <c r="J178" s="25" t="s">
        <v>874</v>
      </c>
      <c r="K178" s="141"/>
      <c r="L178" s="77"/>
      <c r="M178" s="77"/>
      <c r="N178" s="77"/>
      <c r="O178" s="77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</row>
    <row r="179" spans="1:77" s="54" customFormat="1" x14ac:dyDescent="0.2">
      <c r="A179" s="2" t="s">
        <v>311</v>
      </c>
      <c r="B179" s="2" t="s">
        <v>312</v>
      </c>
      <c r="C179" s="2" t="s">
        <v>63</v>
      </c>
      <c r="D179" s="2" t="s">
        <v>321</v>
      </c>
      <c r="E179" s="64">
        <v>792717</v>
      </c>
      <c r="F179" s="142">
        <v>792717</v>
      </c>
      <c r="G179" s="5">
        <f t="shared" si="6"/>
        <v>0</v>
      </c>
      <c r="H179" s="39">
        <f t="shared" si="8"/>
        <v>0</v>
      </c>
      <c r="I179" s="21" t="s">
        <v>874</v>
      </c>
      <c r="J179" s="25" t="s">
        <v>874</v>
      </c>
      <c r="K179" s="141"/>
      <c r="L179" s="77"/>
      <c r="M179" s="77"/>
      <c r="N179" s="77"/>
      <c r="O179" s="77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</row>
    <row r="180" spans="1:77" s="54" customFormat="1" x14ac:dyDescent="0.2">
      <c r="A180" s="2" t="s">
        <v>311</v>
      </c>
      <c r="B180" s="2" t="s">
        <v>312</v>
      </c>
      <c r="C180" s="2" t="s">
        <v>99</v>
      </c>
      <c r="D180" s="2" t="s">
        <v>322</v>
      </c>
      <c r="E180" s="64">
        <v>27772</v>
      </c>
      <c r="F180" s="142">
        <v>27772</v>
      </c>
      <c r="G180" s="5">
        <f t="shared" si="6"/>
        <v>0</v>
      </c>
      <c r="H180" s="39">
        <f t="shared" si="8"/>
        <v>0</v>
      </c>
      <c r="I180" s="21">
        <v>1</v>
      </c>
      <c r="J180" s="25">
        <v>1</v>
      </c>
      <c r="K180" s="141"/>
      <c r="L180" s="77"/>
      <c r="M180" s="77"/>
      <c r="N180" s="77"/>
      <c r="O180" s="77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</row>
    <row r="181" spans="1:77" s="54" customFormat="1" x14ac:dyDescent="0.2">
      <c r="A181" s="2" t="s">
        <v>311</v>
      </c>
      <c r="B181" s="2" t="s">
        <v>312</v>
      </c>
      <c r="C181" s="2" t="s">
        <v>323</v>
      </c>
      <c r="D181" s="2" t="s">
        <v>324</v>
      </c>
      <c r="E181" s="64">
        <v>420108</v>
      </c>
      <c r="F181" s="142">
        <v>420108</v>
      </c>
      <c r="G181" s="5">
        <f t="shared" si="6"/>
        <v>0</v>
      </c>
      <c r="H181" s="39">
        <f t="shared" si="8"/>
        <v>0</v>
      </c>
      <c r="I181" s="21">
        <v>1</v>
      </c>
      <c r="J181" s="25" t="s">
        <v>874</v>
      </c>
      <c r="K181" s="141"/>
      <c r="L181" s="77"/>
      <c r="M181" s="77"/>
      <c r="N181" s="77"/>
      <c r="O181" s="77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</row>
    <row r="182" spans="1:77" s="54" customFormat="1" x14ac:dyDescent="0.2">
      <c r="A182" s="2" t="s">
        <v>311</v>
      </c>
      <c r="B182" s="2" t="s">
        <v>312</v>
      </c>
      <c r="C182" s="2" t="s">
        <v>325</v>
      </c>
      <c r="D182" s="2" t="s">
        <v>326</v>
      </c>
      <c r="E182" s="64">
        <v>3870049</v>
      </c>
      <c r="F182" s="142">
        <v>3870049</v>
      </c>
      <c r="G182" s="5">
        <f t="shared" si="6"/>
        <v>0</v>
      </c>
      <c r="H182" s="39">
        <f t="shared" si="8"/>
        <v>0</v>
      </c>
      <c r="I182" s="21" t="s">
        <v>874</v>
      </c>
      <c r="J182" s="25" t="s">
        <v>874</v>
      </c>
      <c r="K182" s="141"/>
      <c r="L182" s="77"/>
      <c r="M182" s="77"/>
      <c r="N182" s="77"/>
      <c r="O182" s="77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</row>
    <row r="183" spans="1:77" s="54" customFormat="1" x14ac:dyDescent="0.2">
      <c r="A183" s="2" t="s">
        <v>311</v>
      </c>
      <c r="B183" s="2" t="s">
        <v>312</v>
      </c>
      <c r="C183" s="2" t="s">
        <v>327</v>
      </c>
      <c r="D183" s="2" t="s">
        <v>328</v>
      </c>
      <c r="E183" s="64">
        <v>3346754</v>
      </c>
      <c r="F183" s="142">
        <v>3346754</v>
      </c>
      <c r="G183" s="5">
        <f t="shared" si="6"/>
        <v>0</v>
      </c>
      <c r="H183" s="39">
        <f t="shared" si="8"/>
        <v>0</v>
      </c>
      <c r="I183" s="21" t="s">
        <v>874</v>
      </c>
      <c r="J183" s="25" t="s">
        <v>874</v>
      </c>
      <c r="K183" s="141"/>
      <c r="L183" s="77"/>
      <c r="M183" s="77"/>
      <c r="N183" s="77"/>
      <c r="O183" s="77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</row>
    <row r="184" spans="1:77" s="54" customFormat="1" x14ac:dyDescent="0.2">
      <c r="A184" s="2" t="s">
        <v>311</v>
      </c>
      <c r="B184" s="2" t="s">
        <v>312</v>
      </c>
      <c r="C184" s="2" t="s">
        <v>263</v>
      </c>
      <c r="D184" s="2" t="s">
        <v>329</v>
      </c>
      <c r="E184" s="64">
        <v>550054</v>
      </c>
      <c r="F184" s="142">
        <v>550054</v>
      </c>
      <c r="G184" s="5">
        <f t="shared" si="6"/>
        <v>0</v>
      </c>
      <c r="H184" s="39">
        <f t="shared" si="8"/>
        <v>0</v>
      </c>
      <c r="I184" s="21" t="s">
        <v>874</v>
      </c>
      <c r="J184" s="25" t="s">
        <v>874</v>
      </c>
      <c r="K184" s="141"/>
      <c r="L184" s="77"/>
      <c r="M184" s="77"/>
      <c r="N184" s="77"/>
      <c r="O184" s="77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</row>
    <row r="185" spans="1:77" s="54" customFormat="1" x14ac:dyDescent="0.2">
      <c r="A185" s="2" t="s">
        <v>311</v>
      </c>
      <c r="B185" s="2" t="s">
        <v>312</v>
      </c>
      <c r="C185" s="2" t="s">
        <v>53</v>
      </c>
      <c r="D185" s="2" t="s">
        <v>330</v>
      </c>
      <c r="E185" s="64">
        <v>673088</v>
      </c>
      <c r="F185" s="142">
        <v>673088</v>
      </c>
      <c r="G185" s="5">
        <f t="shared" si="6"/>
        <v>0</v>
      </c>
      <c r="H185" s="39">
        <f t="shared" si="8"/>
        <v>0</v>
      </c>
      <c r="I185" s="21" t="s">
        <v>874</v>
      </c>
      <c r="J185" s="25" t="s">
        <v>874</v>
      </c>
      <c r="K185" s="141"/>
      <c r="L185" s="77"/>
      <c r="M185" s="77"/>
      <c r="N185" s="77"/>
      <c r="O185" s="77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</row>
    <row r="186" spans="1:77" s="54" customFormat="1" x14ac:dyDescent="0.2">
      <c r="A186" s="2" t="s">
        <v>331</v>
      </c>
      <c r="B186" s="2" t="s">
        <v>332</v>
      </c>
      <c r="C186" s="2" t="s">
        <v>333</v>
      </c>
      <c r="D186" s="2" t="s">
        <v>334</v>
      </c>
      <c r="E186" s="64">
        <v>22517</v>
      </c>
      <c r="F186" s="142">
        <v>22517</v>
      </c>
      <c r="G186" s="5">
        <f t="shared" si="6"/>
        <v>0</v>
      </c>
      <c r="H186" s="39">
        <f t="shared" si="8"/>
        <v>0</v>
      </c>
      <c r="I186" s="21">
        <v>1</v>
      </c>
      <c r="J186" s="25">
        <v>1</v>
      </c>
      <c r="K186" s="141"/>
      <c r="L186" s="77"/>
      <c r="M186" s="77"/>
      <c r="N186" s="77"/>
      <c r="O186" s="77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</row>
    <row r="187" spans="1:77" s="54" customFormat="1" x14ac:dyDescent="0.2">
      <c r="A187" s="2" t="s">
        <v>331</v>
      </c>
      <c r="B187" s="2" t="s">
        <v>332</v>
      </c>
      <c r="C187" s="2" t="s">
        <v>335</v>
      </c>
      <c r="D187" s="2" t="s">
        <v>336</v>
      </c>
      <c r="E187" s="64">
        <v>21167</v>
      </c>
      <c r="F187" s="142">
        <v>21167</v>
      </c>
      <c r="G187" s="5">
        <f t="shared" si="6"/>
        <v>0</v>
      </c>
      <c r="H187" s="39">
        <f t="shared" si="8"/>
        <v>0</v>
      </c>
      <c r="I187" s="21">
        <v>1</v>
      </c>
      <c r="J187" s="25">
        <v>1</v>
      </c>
      <c r="K187" s="141"/>
      <c r="L187" s="77"/>
      <c r="M187" s="77"/>
      <c r="N187" s="77"/>
      <c r="O187" s="77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</row>
    <row r="188" spans="1:77" s="54" customFormat="1" x14ac:dyDescent="0.2">
      <c r="A188" s="2" t="s">
        <v>331</v>
      </c>
      <c r="B188" s="2" t="s">
        <v>332</v>
      </c>
      <c r="C188" s="2" t="s">
        <v>325</v>
      </c>
      <c r="D188" s="2" t="s">
        <v>337</v>
      </c>
      <c r="E188" s="64">
        <v>47806</v>
      </c>
      <c r="F188" s="142">
        <v>47806</v>
      </c>
      <c r="G188" s="5">
        <f t="shared" si="6"/>
        <v>0</v>
      </c>
      <c r="H188" s="39">
        <f t="shared" si="8"/>
        <v>0</v>
      </c>
      <c r="I188" s="21">
        <v>1</v>
      </c>
      <c r="J188" s="25">
        <v>1</v>
      </c>
      <c r="K188" s="141"/>
      <c r="L188" s="77"/>
      <c r="M188" s="77"/>
      <c r="N188" s="77"/>
      <c r="O188" s="77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</row>
    <row r="189" spans="1:77" s="54" customFormat="1" x14ac:dyDescent="0.2">
      <c r="A189" s="2" t="s">
        <v>338</v>
      </c>
      <c r="B189" s="2" t="s">
        <v>339</v>
      </c>
      <c r="C189" s="2" t="s">
        <v>26</v>
      </c>
      <c r="D189" s="2" t="s">
        <v>340</v>
      </c>
      <c r="E189" s="64">
        <v>3323439</v>
      </c>
      <c r="F189" s="142">
        <v>3323439</v>
      </c>
      <c r="G189" s="5">
        <f t="shared" si="6"/>
        <v>0</v>
      </c>
      <c r="H189" s="39">
        <f t="shared" si="8"/>
        <v>0</v>
      </c>
      <c r="I189" s="21" t="s">
        <v>874</v>
      </c>
      <c r="J189" s="25" t="s">
        <v>874</v>
      </c>
      <c r="K189" s="141"/>
      <c r="L189" s="77"/>
      <c r="M189" s="77"/>
      <c r="N189" s="77"/>
      <c r="O189" s="77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</row>
    <row r="190" spans="1:77" s="54" customFormat="1" x14ac:dyDescent="0.2">
      <c r="A190" s="2" t="s">
        <v>338</v>
      </c>
      <c r="B190" s="2" t="s">
        <v>339</v>
      </c>
      <c r="C190" s="2" t="s">
        <v>79</v>
      </c>
      <c r="D190" s="2" t="s">
        <v>341</v>
      </c>
      <c r="E190" s="64">
        <v>962015</v>
      </c>
      <c r="F190" s="142">
        <v>962015</v>
      </c>
      <c r="G190" s="5">
        <f t="shared" si="6"/>
        <v>0</v>
      </c>
      <c r="H190" s="39">
        <f t="shared" si="8"/>
        <v>0</v>
      </c>
      <c r="I190" s="21" t="s">
        <v>874</v>
      </c>
      <c r="J190" s="25" t="s">
        <v>874</v>
      </c>
      <c r="K190" s="141"/>
      <c r="L190" s="77"/>
      <c r="M190" s="77"/>
      <c r="N190" s="77"/>
      <c r="O190" s="77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</row>
    <row r="191" spans="1:77" s="54" customFormat="1" x14ac:dyDescent="0.2">
      <c r="A191" s="2" t="s">
        <v>342</v>
      </c>
      <c r="B191" s="2" t="s">
        <v>343</v>
      </c>
      <c r="C191" s="2" t="s">
        <v>344</v>
      </c>
      <c r="D191" s="2" t="s">
        <v>345</v>
      </c>
      <c r="E191" s="64">
        <v>2227505</v>
      </c>
      <c r="F191" s="142">
        <v>2227505</v>
      </c>
      <c r="G191" s="5">
        <f t="shared" si="6"/>
        <v>0</v>
      </c>
      <c r="H191" s="39">
        <f t="shared" si="8"/>
        <v>0</v>
      </c>
      <c r="I191" s="21" t="s">
        <v>874</v>
      </c>
      <c r="J191" s="25" t="s">
        <v>874</v>
      </c>
      <c r="K191" s="141"/>
      <c r="L191" s="77"/>
      <c r="M191" s="77"/>
      <c r="N191" s="77"/>
      <c r="O191" s="77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</row>
    <row r="192" spans="1:77" s="54" customFormat="1" x14ac:dyDescent="0.2">
      <c r="A192" s="2" t="s">
        <v>346</v>
      </c>
      <c r="B192" s="2" t="s">
        <v>347</v>
      </c>
      <c r="C192" s="2" t="s">
        <v>26</v>
      </c>
      <c r="D192" s="2" t="s">
        <v>348</v>
      </c>
      <c r="E192" s="64">
        <v>702481</v>
      </c>
      <c r="F192" s="142">
        <v>702481</v>
      </c>
      <c r="G192" s="5">
        <f t="shared" si="6"/>
        <v>0</v>
      </c>
      <c r="H192" s="39">
        <f t="shared" si="8"/>
        <v>0</v>
      </c>
      <c r="I192" s="21" t="s">
        <v>874</v>
      </c>
      <c r="J192" s="25" t="s">
        <v>874</v>
      </c>
      <c r="K192" s="141"/>
      <c r="L192" s="77"/>
      <c r="M192" s="77"/>
      <c r="N192" s="77"/>
      <c r="O192" s="77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</row>
    <row r="193" spans="1:77" s="54" customFormat="1" x14ac:dyDescent="0.2">
      <c r="A193" s="2" t="s">
        <v>346</v>
      </c>
      <c r="B193" s="2" t="s">
        <v>347</v>
      </c>
      <c r="C193" s="2" t="s">
        <v>16</v>
      </c>
      <c r="D193" s="2" t="s">
        <v>349</v>
      </c>
      <c r="E193" s="64">
        <v>706361</v>
      </c>
      <c r="F193" s="142">
        <v>706361</v>
      </c>
      <c r="G193" s="5">
        <f t="shared" si="6"/>
        <v>0</v>
      </c>
      <c r="H193" s="39">
        <f t="shared" si="8"/>
        <v>0</v>
      </c>
      <c r="I193" s="21" t="s">
        <v>874</v>
      </c>
      <c r="J193" s="25" t="s">
        <v>874</v>
      </c>
      <c r="K193" s="141"/>
      <c r="L193" s="77"/>
      <c r="M193" s="77"/>
      <c r="N193" s="77"/>
      <c r="O193" s="77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</row>
    <row r="194" spans="1:77" s="54" customFormat="1" x14ac:dyDescent="0.2">
      <c r="A194" s="2" t="s">
        <v>350</v>
      </c>
      <c r="B194" s="2" t="s">
        <v>351</v>
      </c>
      <c r="C194" s="2" t="s">
        <v>153</v>
      </c>
      <c r="D194" s="2" t="s">
        <v>352</v>
      </c>
      <c r="E194" s="64">
        <v>660879</v>
      </c>
      <c r="F194" s="142">
        <v>660879</v>
      </c>
      <c r="G194" s="5">
        <f t="shared" si="6"/>
        <v>0</v>
      </c>
      <c r="H194" s="39">
        <f t="shared" si="8"/>
        <v>0</v>
      </c>
      <c r="I194" s="21" t="s">
        <v>874</v>
      </c>
      <c r="J194" s="25" t="s">
        <v>874</v>
      </c>
      <c r="K194" s="141"/>
      <c r="L194" s="77"/>
      <c r="M194" s="77"/>
      <c r="N194" s="77"/>
      <c r="O194" s="77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</row>
    <row r="195" spans="1:77" s="54" customFormat="1" x14ac:dyDescent="0.2">
      <c r="A195" s="2" t="s">
        <v>350</v>
      </c>
      <c r="B195" s="2" t="s">
        <v>351</v>
      </c>
      <c r="C195" s="2" t="s">
        <v>353</v>
      </c>
      <c r="D195" s="2" t="s">
        <v>354</v>
      </c>
      <c r="E195" s="64">
        <v>652435</v>
      </c>
      <c r="F195" s="142">
        <v>652435</v>
      </c>
      <c r="G195" s="5">
        <f t="shared" si="6"/>
        <v>0</v>
      </c>
      <c r="H195" s="39">
        <f t="shared" si="8"/>
        <v>0</v>
      </c>
      <c r="I195" s="21" t="s">
        <v>874</v>
      </c>
      <c r="J195" s="25" t="s">
        <v>874</v>
      </c>
      <c r="K195" s="141"/>
      <c r="L195" s="77"/>
      <c r="M195" s="77"/>
      <c r="N195" s="77"/>
      <c r="O195" s="77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</row>
    <row r="196" spans="1:77" s="54" customFormat="1" x14ac:dyDescent="0.2">
      <c r="A196" s="2" t="s">
        <v>350</v>
      </c>
      <c r="B196" s="2" t="s">
        <v>351</v>
      </c>
      <c r="C196" s="2" t="s">
        <v>95</v>
      </c>
      <c r="D196" s="2" t="s">
        <v>355</v>
      </c>
      <c r="E196" s="64">
        <v>4826417</v>
      </c>
      <c r="F196" s="142">
        <v>4826417</v>
      </c>
      <c r="G196" s="5">
        <f t="shared" si="6"/>
        <v>0</v>
      </c>
      <c r="H196" s="39">
        <f t="shared" si="8"/>
        <v>0</v>
      </c>
      <c r="I196" s="21" t="s">
        <v>874</v>
      </c>
      <c r="J196" s="25" t="s">
        <v>874</v>
      </c>
      <c r="K196" s="141"/>
      <c r="L196" s="77"/>
      <c r="M196" s="77"/>
      <c r="N196" s="77"/>
      <c r="O196" s="77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</row>
    <row r="197" spans="1:77" s="54" customFormat="1" x14ac:dyDescent="0.2">
      <c r="A197" s="2" t="s">
        <v>350</v>
      </c>
      <c r="B197" s="2" t="s">
        <v>351</v>
      </c>
      <c r="C197" s="2" t="s">
        <v>356</v>
      </c>
      <c r="D197" s="2" t="s">
        <v>357</v>
      </c>
      <c r="E197" s="64">
        <v>980023</v>
      </c>
      <c r="F197" s="142">
        <v>980023</v>
      </c>
      <c r="G197" s="5">
        <f t="shared" si="6"/>
        <v>0</v>
      </c>
      <c r="H197" s="39">
        <f t="shared" si="8"/>
        <v>0</v>
      </c>
      <c r="I197" s="21" t="s">
        <v>874</v>
      </c>
      <c r="J197" s="25" t="s">
        <v>874</v>
      </c>
      <c r="K197" s="141"/>
      <c r="L197" s="77"/>
      <c r="M197" s="77"/>
      <c r="N197" s="77"/>
      <c r="O197" s="77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</row>
    <row r="198" spans="1:77" s="54" customFormat="1" x14ac:dyDescent="0.2">
      <c r="A198" s="2" t="s">
        <v>350</v>
      </c>
      <c r="B198" s="2" t="s">
        <v>351</v>
      </c>
      <c r="C198" s="2" t="s">
        <v>143</v>
      </c>
      <c r="D198" s="2" t="s">
        <v>358</v>
      </c>
      <c r="E198" s="64">
        <v>1606179</v>
      </c>
      <c r="F198" s="142">
        <v>1606179</v>
      </c>
      <c r="G198" s="5">
        <f t="shared" si="6"/>
        <v>0</v>
      </c>
      <c r="H198" s="39">
        <f t="shared" si="8"/>
        <v>0</v>
      </c>
      <c r="I198" s="21" t="s">
        <v>874</v>
      </c>
      <c r="J198" s="25" t="s">
        <v>874</v>
      </c>
      <c r="K198" s="141"/>
      <c r="L198" s="77"/>
      <c r="M198" s="77"/>
      <c r="N198" s="77"/>
      <c r="O198" s="77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</row>
    <row r="199" spans="1:77" s="54" customFormat="1" x14ac:dyDescent="0.2">
      <c r="A199" s="2" t="s">
        <v>359</v>
      </c>
      <c r="B199" s="2" t="s">
        <v>360</v>
      </c>
      <c r="C199" s="2" t="s">
        <v>26</v>
      </c>
      <c r="D199" s="2" t="s">
        <v>361</v>
      </c>
      <c r="E199" s="64">
        <v>432890</v>
      </c>
      <c r="F199" s="142">
        <v>432890</v>
      </c>
      <c r="G199" s="5">
        <f t="shared" si="6"/>
        <v>0</v>
      </c>
      <c r="H199" s="39">
        <f t="shared" si="8"/>
        <v>0</v>
      </c>
      <c r="I199" s="21" t="s">
        <v>874</v>
      </c>
      <c r="J199" s="25" t="s">
        <v>874</v>
      </c>
      <c r="K199" s="141"/>
      <c r="L199" s="77"/>
      <c r="M199" s="77"/>
      <c r="N199" s="77"/>
      <c r="O199" s="77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</row>
    <row r="200" spans="1:77" s="54" customFormat="1" x14ac:dyDescent="0.2">
      <c r="A200" s="2" t="s">
        <v>359</v>
      </c>
      <c r="B200" s="2" t="s">
        <v>360</v>
      </c>
      <c r="C200" s="2" t="s">
        <v>82</v>
      </c>
      <c r="D200" s="2" t="s">
        <v>362</v>
      </c>
      <c r="E200" s="64">
        <v>1311815</v>
      </c>
      <c r="F200" s="142">
        <v>1311815</v>
      </c>
      <c r="G200" s="5">
        <f t="shared" si="6"/>
        <v>0</v>
      </c>
      <c r="H200" s="39">
        <f t="shared" si="8"/>
        <v>0</v>
      </c>
      <c r="I200" s="21" t="s">
        <v>874</v>
      </c>
      <c r="J200" s="25" t="s">
        <v>874</v>
      </c>
      <c r="K200" s="141"/>
      <c r="L200" s="77"/>
      <c r="M200" s="77"/>
      <c r="N200" s="77"/>
      <c r="O200" s="77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</row>
    <row r="201" spans="1:77" s="54" customFormat="1" x14ac:dyDescent="0.2">
      <c r="A201" s="2" t="s">
        <v>359</v>
      </c>
      <c r="B201" s="2" t="s">
        <v>360</v>
      </c>
      <c r="C201" s="2" t="s">
        <v>170</v>
      </c>
      <c r="D201" s="2" t="s">
        <v>363</v>
      </c>
      <c r="E201" s="64">
        <v>2930885</v>
      </c>
      <c r="F201" s="142">
        <v>2930885</v>
      </c>
      <c r="G201" s="5">
        <f t="shared" ref="G201:G264" si="9">SUM(F201-E201)</f>
        <v>0</v>
      </c>
      <c r="H201" s="39">
        <f t="shared" si="8"/>
        <v>0</v>
      </c>
      <c r="I201" s="21" t="s">
        <v>874</v>
      </c>
      <c r="J201" s="25" t="s">
        <v>874</v>
      </c>
      <c r="K201" s="141"/>
      <c r="L201" s="77"/>
      <c r="M201" s="77"/>
      <c r="N201" s="77"/>
      <c r="O201" s="77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</row>
    <row r="202" spans="1:77" s="54" customFormat="1" x14ac:dyDescent="0.2">
      <c r="A202" s="2" t="s">
        <v>359</v>
      </c>
      <c r="B202" s="2" t="s">
        <v>360</v>
      </c>
      <c r="C202" s="2" t="s">
        <v>86</v>
      </c>
      <c r="D202" s="2" t="s">
        <v>364</v>
      </c>
      <c r="E202" s="64">
        <v>17028</v>
      </c>
      <c r="F202" s="142">
        <v>17028</v>
      </c>
      <c r="G202" s="5">
        <f t="shared" si="9"/>
        <v>0</v>
      </c>
      <c r="H202" s="39">
        <f t="shared" si="8"/>
        <v>0</v>
      </c>
      <c r="I202" s="21">
        <v>1</v>
      </c>
      <c r="J202" s="25">
        <v>1</v>
      </c>
      <c r="K202" s="141"/>
      <c r="L202" s="77"/>
      <c r="M202" s="77"/>
      <c r="N202" s="77"/>
      <c r="O202" s="77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</row>
    <row r="203" spans="1:77" s="54" customFormat="1" x14ac:dyDescent="0.2">
      <c r="A203" s="2" t="s">
        <v>359</v>
      </c>
      <c r="B203" s="2" t="s">
        <v>360</v>
      </c>
      <c r="C203" s="2" t="s">
        <v>333</v>
      </c>
      <c r="D203" s="2" t="s">
        <v>365</v>
      </c>
      <c r="E203" s="64">
        <v>374611</v>
      </c>
      <c r="F203" s="142">
        <v>374611</v>
      </c>
      <c r="G203" s="5">
        <f t="shared" si="9"/>
        <v>0</v>
      </c>
      <c r="H203" s="39">
        <f t="shared" si="8"/>
        <v>0</v>
      </c>
      <c r="I203" s="21" t="s">
        <v>874</v>
      </c>
      <c r="J203" s="25" t="s">
        <v>874</v>
      </c>
      <c r="K203" s="141"/>
      <c r="L203" s="77"/>
      <c r="M203" s="77"/>
      <c r="N203" s="77"/>
      <c r="O203" s="77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</row>
    <row r="204" spans="1:77" s="54" customFormat="1" x14ac:dyDescent="0.2">
      <c r="A204" s="2" t="s">
        <v>366</v>
      </c>
      <c r="B204" s="2" t="s">
        <v>367</v>
      </c>
      <c r="C204" s="2" t="s">
        <v>26</v>
      </c>
      <c r="D204" s="2" t="s">
        <v>368</v>
      </c>
      <c r="E204" s="64">
        <v>1757269</v>
      </c>
      <c r="F204" s="142">
        <v>1757269</v>
      </c>
      <c r="G204" s="5">
        <f t="shared" si="9"/>
        <v>0</v>
      </c>
      <c r="H204" s="39">
        <f t="shared" si="8"/>
        <v>0</v>
      </c>
      <c r="I204" s="21" t="s">
        <v>874</v>
      </c>
      <c r="J204" s="25" t="s">
        <v>874</v>
      </c>
      <c r="K204" s="141"/>
      <c r="L204" s="77"/>
      <c r="M204" s="77"/>
      <c r="N204" s="77"/>
      <c r="O204" s="77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</row>
    <row r="205" spans="1:77" s="54" customFormat="1" x14ac:dyDescent="0.2">
      <c r="A205" s="2" t="s">
        <v>366</v>
      </c>
      <c r="B205" s="2" t="s">
        <v>367</v>
      </c>
      <c r="C205" s="2" t="s">
        <v>369</v>
      </c>
      <c r="D205" s="2" t="s">
        <v>370</v>
      </c>
      <c r="E205" s="64">
        <v>423697</v>
      </c>
      <c r="F205" s="142">
        <v>423697</v>
      </c>
      <c r="G205" s="5">
        <f t="shared" si="9"/>
        <v>0</v>
      </c>
      <c r="H205" s="39">
        <f t="shared" si="8"/>
        <v>0</v>
      </c>
      <c r="I205" s="21" t="s">
        <v>874</v>
      </c>
      <c r="J205" s="25" t="s">
        <v>874</v>
      </c>
      <c r="K205" s="141"/>
      <c r="L205" s="77"/>
      <c r="M205" s="77"/>
      <c r="N205" s="77"/>
      <c r="O205" s="77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</row>
    <row r="206" spans="1:77" s="54" customFormat="1" x14ac:dyDescent="0.2">
      <c r="A206" s="2" t="s">
        <v>366</v>
      </c>
      <c r="B206" s="2" t="s">
        <v>367</v>
      </c>
      <c r="C206" s="2" t="s">
        <v>251</v>
      </c>
      <c r="D206" s="2" t="s">
        <v>371</v>
      </c>
      <c r="E206" s="64">
        <v>11324467</v>
      </c>
      <c r="F206" s="142">
        <v>11324467</v>
      </c>
      <c r="G206" s="5">
        <f t="shared" si="9"/>
        <v>0</v>
      </c>
      <c r="H206" s="39">
        <f t="shared" si="8"/>
        <v>0</v>
      </c>
      <c r="I206" s="21" t="s">
        <v>874</v>
      </c>
      <c r="J206" s="25" t="s">
        <v>874</v>
      </c>
      <c r="K206" s="141"/>
      <c r="L206" s="77"/>
      <c r="M206" s="77"/>
      <c r="N206" s="77"/>
      <c r="O206" s="77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</row>
    <row r="207" spans="1:77" s="54" customFormat="1" x14ac:dyDescent="0.2">
      <c r="A207" s="2" t="s">
        <v>366</v>
      </c>
      <c r="B207" s="2" t="s">
        <v>367</v>
      </c>
      <c r="C207" s="2" t="s">
        <v>84</v>
      </c>
      <c r="D207" s="2" t="s">
        <v>891</v>
      </c>
      <c r="E207" s="64">
        <v>1041834</v>
      </c>
      <c r="F207" s="142">
        <v>1041834</v>
      </c>
      <c r="G207" s="5">
        <f t="shared" si="9"/>
        <v>0</v>
      </c>
      <c r="H207" s="39">
        <f t="shared" si="8"/>
        <v>0</v>
      </c>
      <c r="I207" s="21" t="s">
        <v>874</v>
      </c>
      <c r="J207" s="25" t="s">
        <v>874</v>
      </c>
      <c r="K207" s="141"/>
      <c r="L207" s="77"/>
      <c r="M207" s="77"/>
      <c r="N207" s="77"/>
      <c r="O207" s="77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</row>
    <row r="208" spans="1:77" s="54" customFormat="1" x14ac:dyDescent="0.2">
      <c r="A208" s="2" t="s">
        <v>366</v>
      </c>
      <c r="B208" s="2" t="s">
        <v>367</v>
      </c>
      <c r="C208" s="2" t="s">
        <v>333</v>
      </c>
      <c r="D208" s="2" t="s">
        <v>372</v>
      </c>
      <c r="E208" s="64">
        <v>1058214</v>
      </c>
      <c r="F208" s="142">
        <v>1058214</v>
      </c>
      <c r="G208" s="5">
        <f t="shared" si="9"/>
        <v>0</v>
      </c>
      <c r="H208" s="39">
        <f t="shared" si="8"/>
        <v>0</v>
      </c>
      <c r="I208" s="21" t="s">
        <v>874</v>
      </c>
      <c r="J208" s="25" t="s">
        <v>874</v>
      </c>
      <c r="K208" s="141"/>
      <c r="L208" s="77"/>
      <c r="M208" s="77"/>
      <c r="N208" s="77"/>
      <c r="O208" s="77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</row>
    <row r="209" spans="1:77" s="54" customFormat="1" x14ac:dyDescent="0.2">
      <c r="A209" s="2" t="s">
        <v>373</v>
      </c>
      <c r="B209" s="2" t="s">
        <v>374</v>
      </c>
      <c r="C209" s="2" t="s">
        <v>176</v>
      </c>
      <c r="D209" s="2" t="s">
        <v>375</v>
      </c>
      <c r="E209" s="64">
        <v>505387</v>
      </c>
      <c r="F209" s="142">
        <v>505387</v>
      </c>
      <c r="G209" s="5">
        <f t="shared" si="9"/>
        <v>0</v>
      </c>
      <c r="H209" s="39">
        <f t="shared" si="8"/>
        <v>0</v>
      </c>
      <c r="I209" s="21" t="s">
        <v>874</v>
      </c>
      <c r="J209" s="25" t="s">
        <v>874</v>
      </c>
      <c r="K209" s="141"/>
      <c r="L209" s="77"/>
      <c r="M209" s="77"/>
      <c r="N209" s="77"/>
      <c r="O209" s="77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</row>
    <row r="210" spans="1:77" s="54" customFormat="1" x14ac:dyDescent="0.2">
      <c r="A210" s="2" t="s">
        <v>373</v>
      </c>
      <c r="B210" s="2" t="s">
        <v>374</v>
      </c>
      <c r="C210" s="2" t="s">
        <v>26</v>
      </c>
      <c r="D210" s="2" t="s">
        <v>376</v>
      </c>
      <c r="E210" s="64">
        <v>1019964</v>
      </c>
      <c r="F210" s="142">
        <v>1019964</v>
      </c>
      <c r="G210" s="5">
        <f t="shared" si="9"/>
        <v>0</v>
      </c>
      <c r="H210" s="39">
        <f t="shared" si="8"/>
        <v>0</v>
      </c>
      <c r="I210" s="21" t="s">
        <v>874</v>
      </c>
      <c r="J210" s="25" t="s">
        <v>874</v>
      </c>
      <c r="K210" s="141"/>
      <c r="L210" s="77"/>
      <c r="M210" s="77"/>
      <c r="N210" s="77"/>
      <c r="O210" s="77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</row>
    <row r="211" spans="1:77" s="54" customFormat="1" x14ac:dyDescent="0.2">
      <c r="A211" s="2" t="s">
        <v>373</v>
      </c>
      <c r="B211" s="2" t="s">
        <v>374</v>
      </c>
      <c r="C211" s="2" t="s">
        <v>369</v>
      </c>
      <c r="D211" s="2" t="s">
        <v>377</v>
      </c>
      <c r="E211" s="64">
        <v>1779510</v>
      </c>
      <c r="F211" s="142">
        <v>1779510</v>
      </c>
      <c r="G211" s="5">
        <f t="shared" si="9"/>
        <v>0</v>
      </c>
      <c r="H211" s="39">
        <f t="shared" si="8"/>
        <v>0</v>
      </c>
      <c r="I211" s="21" t="s">
        <v>874</v>
      </c>
      <c r="J211" s="25" t="s">
        <v>874</v>
      </c>
      <c r="K211" s="141"/>
      <c r="L211" s="77"/>
      <c r="M211" s="77"/>
      <c r="N211" s="77"/>
      <c r="O211" s="77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</row>
    <row r="212" spans="1:77" s="54" customFormat="1" x14ac:dyDescent="0.2">
      <c r="A212" s="2" t="s">
        <v>373</v>
      </c>
      <c r="B212" s="2" t="s">
        <v>374</v>
      </c>
      <c r="C212" s="2" t="s">
        <v>378</v>
      </c>
      <c r="D212" s="2" t="s">
        <v>379</v>
      </c>
      <c r="E212" s="64">
        <v>1723821</v>
      </c>
      <c r="F212" s="142">
        <v>1723821</v>
      </c>
      <c r="G212" s="5">
        <f t="shared" si="9"/>
        <v>0</v>
      </c>
      <c r="H212" s="39">
        <f t="shared" si="8"/>
        <v>0</v>
      </c>
      <c r="I212" s="21" t="s">
        <v>874</v>
      </c>
      <c r="J212" s="25" t="s">
        <v>874</v>
      </c>
      <c r="K212" s="141"/>
      <c r="L212" s="77"/>
      <c r="M212" s="77"/>
      <c r="N212" s="77"/>
      <c r="O212" s="77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</row>
    <row r="213" spans="1:77" s="54" customFormat="1" x14ac:dyDescent="0.2">
      <c r="A213" s="2" t="s">
        <v>380</v>
      </c>
      <c r="B213" s="2" t="s">
        <v>381</v>
      </c>
      <c r="C213" s="2" t="s">
        <v>382</v>
      </c>
      <c r="D213" s="2" t="s">
        <v>383</v>
      </c>
      <c r="E213" s="64">
        <v>298098</v>
      </c>
      <c r="F213" s="142">
        <v>298098</v>
      </c>
      <c r="G213" s="5">
        <f t="shared" si="9"/>
        <v>0</v>
      </c>
      <c r="H213" s="39">
        <f t="shared" si="8"/>
        <v>0</v>
      </c>
      <c r="I213" s="21" t="s">
        <v>874</v>
      </c>
      <c r="J213" s="25" t="s">
        <v>874</v>
      </c>
      <c r="K213" s="141"/>
      <c r="L213" s="77"/>
      <c r="M213" s="77"/>
      <c r="N213" s="77"/>
      <c r="O213" s="77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</row>
    <row r="214" spans="1:77" s="54" customFormat="1" x14ac:dyDescent="0.2">
      <c r="A214" s="2" t="s">
        <v>380</v>
      </c>
      <c r="B214" s="2" t="s">
        <v>381</v>
      </c>
      <c r="C214" s="2" t="s">
        <v>153</v>
      </c>
      <c r="D214" s="2" t="s">
        <v>384</v>
      </c>
      <c r="E214" s="64">
        <v>235012</v>
      </c>
      <c r="F214" s="142">
        <v>235012</v>
      </c>
      <c r="G214" s="5">
        <f t="shared" si="9"/>
        <v>0</v>
      </c>
      <c r="H214" s="39">
        <f t="shared" si="8"/>
        <v>0</v>
      </c>
      <c r="I214" s="21" t="s">
        <v>874</v>
      </c>
      <c r="J214" s="25" t="s">
        <v>874</v>
      </c>
      <c r="K214" s="141"/>
      <c r="L214" s="77"/>
      <c r="M214" s="77"/>
      <c r="N214" s="77"/>
      <c r="O214" s="77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</row>
    <row r="215" spans="1:77" s="54" customFormat="1" x14ac:dyDescent="0.2">
      <c r="A215" s="2" t="s">
        <v>380</v>
      </c>
      <c r="B215" s="2" t="s">
        <v>381</v>
      </c>
      <c r="C215" s="2" t="s">
        <v>57</v>
      </c>
      <c r="D215" s="2" t="s">
        <v>385</v>
      </c>
      <c r="E215" s="64">
        <v>131316</v>
      </c>
      <c r="F215" s="142">
        <v>131316</v>
      </c>
      <c r="G215" s="5">
        <f t="shared" si="9"/>
        <v>0</v>
      </c>
      <c r="H215" s="39">
        <f t="shared" si="8"/>
        <v>0</v>
      </c>
      <c r="I215" s="21" t="s">
        <v>874</v>
      </c>
      <c r="J215" s="25" t="s">
        <v>874</v>
      </c>
      <c r="K215" s="141"/>
      <c r="L215" s="77"/>
      <c r="M215" s="77"/>
      <c r="N215" s="77"/>
      <c r="O215" s="77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</row>
    <row r="216" spans="1:77" s="54" customFormat="1" x14ac:dyDescent="0.2">
      <c r="A216" s="2" t="s">
        <v>380</v>
      </c>
      <c r="B216" s="2" t="s">
        <v>381</v>
      </c>
      <c r="C216" s="2" t="s">
        <v>95</v>
      </c>
      <c r="D216" s="2" t="s">
        <v>386</v>
      </c>
      <c r="E216" s="64">
        <v>2890259</v>
      </c>
      <c r="F216" s="142">
        <v>2890259</v>
      </c>
      <c r="G216" s="5">
        <f t="shared" si="9"/>
        <v>0</v>
      </c>
      <c r="H216" s="39">
        <f t="shared" si="8"/>
        <v>0</v>
      </c>
      <c r="I216" s="21" t="s">
        <v>874</v>
      </c>
      <c r="J216" s="25" t="s">
        <v>874</v>
      </c>
      <c r="K216" s="141"/>
      <c r="L216" s="77"/>
      <c r="M216" s="77"/>
      <c r="N216" s="77"/>
      <c r="O216" s="77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</row>
    <row r="217" spans="1:77" s="54" customFormat="1" x14ac:dyDescent="0.2">
      <c r="A217" s="2" t="s">
        <v>380</v>
      </c>
      <c r="B217" s="2" t="s">
        <v>381</v>
      </c>
      <c r="C217" s="2" t="s">
        <v>193</v>
      </c>
      <c r="D217" s="2" t="s">
        <v>387</v>
      </c>
      <c r="E217" s="64">
        <v>492760</v>
      </c>
      <c r="F217" s="142">
        <v>492760</v>
      </c>
      <c r="G217" s="5">
        <f t="shared" si="9"/>
        <v>0</v>
      </c>
      <c r="H217" s="39">
        <f t="shared" si="8"/>
        <v>0</v>
      </c>
      <c r="I217" s="21" t="s">
        <v>874</v>
      </c>
      <c r="J217" s="25" t="s">
        <v>874</v>
      </c>
      <c r="K217" s="141"/>
      <c r="L217" s="77"/>
      <c r="M217" s="77"/>
      <c r="N217" s="77"/>
      <c r="O217" s="77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</row>
    <row r="218" spans="1:77" s="54" customFormat="1" x14ac:dyDescent="0.2">
      <c r="A218" s="2" t="s">
        <v>380</v>
      </c>
      <c r="B218" s="2" t="s">
        <v>381</v>
      </c>
      <c r="C218" s="2" t="s">
        <v>170</v>
      </c>
      <c r="D218" s="2" t="s">
        <v>388</v>
      </c>
      <c r="E218" s="64">
        <v>519652</v>
      </c>
      <c r="F218" s="142">
        <v>519652</v>
      </c>
      <c r="G218" s="5">
        <f t="shared" si="9"/>
        <v>0</v>
      </c>
      <c r="H218" s="39">
        <f t="shared" si="8"/>
        <v>0</v>
      </c>
      <c r="I218" s="21" t="s">
        <v>874</v>
      </c>
      <c r="J218" s="25" t="s">
        <v>874</v>
      </c>
      <c r="K218" s="141"/>
      <c r="L218" s="77"/>
      <c r="M218" s="77"/>
      <c r="N218" s="77"/>
      <c r="O218" s="77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</row>
    <row r="219" spans="1:77" s="54" customFormat="1" x14ac:dyDescent="0.2">
      <c r="A219" s="2" t="s">
        <v>380</v>
      </c>
      <c r="B219" s="2" t="s">
        <v>381</v>
      </c>
      <c r="C219" s="2" t="s">
        <v>356</v>
      </c>
      <c r="D219" s="2" t="s">
        <v>389</v>
      </c>
      <c r="E219" s="64">
        <v>718417</v>
      </c>
      <c r="F219" s="142">
        <v>718417</v>
      </c>
      <c r="G219" s="5">
        <f t="shared" si="9"/>
        <v>0</v>
      </c>
      <c r="H219" s="39">
        <f t="shared" ref="H219:H282" si="10">ROUND(G219/E219,4)</f>
        <v>0</v>
      </c>
      <c r="I219" s="21" t="s">
        <v>874</v>
      </c>
      <c r="J219" s="25" t="s">
        <v>874</v>
      </c>
      <c r="K219" s="141"/>
      <c r="L219" s="77"/>
      <c r="M219" s="77"/>
      <c r="N219" s="77"/>
      <c r="O219" s="77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</row>
    <row r="220" spans="1:77" s="54" customFormat="1" x14ac:dyDescent="0.2">
      <c r="A220" s="2" t="s">
        <v>390</v>
      </c>
      <c r="B220" s="2" t="s">
        <v>391</v>
      </c>
      <c r="C220" s="2" t="s">
        <v>392</v>
      </c>
      <c r="D220" s="2" t="s">
        <v>393</v>
      </c>
      <c r="E220" s="64">
        <v>11752</v>
      </c>
      <c r="F220" s="142">
        <v>11752</v>
      </c>
      <c r="G220" s="5">
        <f t="shared" si="9"/>
        <v>0</v>
      </c>
      <c r="H220" s="39">
        <f t="shared" si="10"/>
        <v>0</v>
      </c>
      <c r="I220" s="21">
        <v>1</v>
      </c>
      <c r="J220" s="25">
        <v>1</v>
      </c>
      <c r="K220" s="141"/>
      <c r="L220" s="77"/>
      <c r="M220" s="77"/>
      <c r="N220" s="77"/>
      <c r="O220" s="77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</row>
    <row r="221" spans="1:77" s="54" customFormat="1" x14ac:dyDescent="0.2">
      <c r="A221" s="2" t="s">
        <v>390</v>
      </c>
      <c r="B221" s="2" t="s">
        <v>391</v>
      </c>
      <c r="C221" s="2" t="s">
        <v>394</v>
      </c>
      <c r="D221" s="2" t="s">
        <v>395</v>
      </c>
      <c r="E221" s="64">
        <v>12299</v>
      </c>
      <c r="F221" s="142">
        <v>12299</v>
      </c>
      <c r="G221" s="5">
        <f t="shared" si="9"/>
        <v>0</v>
      </c>
      <c r="H221" s="39">
        <f t="shared" si="10"/>
        <v>0</v>
      </c>
      <c r="I221" s="21">
        <v>1</v>
      </c>
      <c r="J221" s="25">
        <v>1</v>
      </c>
      <c r="K221" s="141"/>
      <c r="L221" s="77"/>
      <c r="M221" s="77"/>
      <c r="N221" s="77"/>
      <c r="O221" s="77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</row>
    <row r="222" spans="1:77" s="54" customFormat="1" x14ac:dyDescent="0.2">
      <c r="A222" s="2" t="s">
        <v>390</v>
      </c>
      <c r="B222" s="2" t="s">
        <v>391</v>
      </c>
      <c r="C222" s="2" t="s">
        <v>396</v>
      </c>
      <c r="D222" s="2" t="s">
        <v>397</v>
      </c>
      <c r="E222" s="64">
        <v>4254731</v>
      </c>
      <c r="F222" s="142">
        <v>4254731</v>
      </c>
      <c r="G222" s="5">
        <f t="shared" si="9"/>
        <v>0</v>
      </c>
      <c r="H222" s="39">
        <f t="shared" si="10"/>
        <v>0</v>
      </c>
      <c r="I222" s="21" t="s">
        <v>874</v>
      </c>
      <c r="J222" s="25" t="s">
        <v>874</v>
      </c>
      <c r="K222" s="141"/>
      <c r="L222" s="77"/>
      <c r="M222" s="77"/>
      <c r="N222" s="77"/>
      <c r="O222" s="77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</row>
    <row r="223" spans="1:77" s="54" customFormat="1" x14ac:dyDescent="0.2">
      <c r="A223" s="2" t="s">
        <v>390</v>
      </c>
      <c r="B223" s="2" t="s">
        <v>391</v>
      </c>
      <c r="C223" s="2" t="s">
        <v>398</v>
      </c>
      <c r="D223" s="2" t="s">
        <v>399</v>
      </c>
      <c r="E223" s="64">
        <v>12092296</v>
      </c>
      <c r="F223" s="142">
        <v>12092296</v>
      </c>
      <c r="G223" s="5">
        <f t="shared" si="9"/>
        <v>0</v>
      </c>
      <c r="H223" s="39">
        <f t="shared" si="10"/>
        <v>0</v>
      </c>
      <c r="I223" s="21" t="s">
        <v>874</v>
      </c>
      <c r="J223" s="25" t="s">
        <v>874</v>
      </c>
      <c r="K223" s="141"/>
      <c r="L223" s="77"/>
      <c r="M223" s="77"/>
      <c r="N223" s="77"/>
      <c r="O223" s="77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</row>
    <row r="224" spans="1:77" s="54" customFormat="1" x14ac:dyDescent="0.2">
      <c r="A224" s="2" t="s">
        <v>390</v>
      </c>
      <c r="B224" s="2" t="s">
        <v>391</v>
      </c>
      <c r="C224" s="2" t="s">
        <v>400</v>
      </c>
      <c r="D224" s="2" t="s">
        <v>401</v>
      </c>
      <c r="E224" s="64">
        <v>1964691</v>
      </c>
      <c r="F224" s="142">
        <v>1964691</v>
      </c>
      <c r="G224" s="5">
        <f t="shared" si="9"/>
        <v>0</v>
      </c>
      <c r="H224" s="39">
        <f t="shared" si="10"/>
        <v>0</v>
      </c>
      <c r="I224" s="21" t="s">
        <v>874</v>
      </c>
      <c r="J224" s="25" t="s">
        <v>874</v>
      </c>
      <c r="K224" s="141"/>
      <c r="L224" s="77"/>
      <c r="M224" s="77"/>
      <c r="N224" s="77"/>
      <c r="O224" s="77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</row>
    <row r="225" spans="1:77" s="54" customFormat="1" x14ac:dyDescent="0.2">
      <c r="A225" s="2" t="s">
        <v>390</v>
      </c>
      <c r="B225" s="2" t="s">
        <v>391</v>
      </c>
      <c r="C225" s="2" t="s">
        <v>402</v>
      </c>
      <c r="D225" s="2" t="s">
        <v>403</v>
      </c>
      <c r="E225" s="64">
        <v>1612454</v>
      </c>
      <c r="F225" s="142">
        <v>1612454</v>
      </c>
      <c r="G225" s="5">
        <f t="shared" si="9"/>
        <v>0</v>
      </c>
      <c r="H225" s="39">
        <f t="shared" si="10"/>
        <v>0</v>
      </c>
      <c r="I225" s="21" t="s">
        <v>874</v>
      </c>
      <c r="J225" s="25" t="s">
        <v>874</v>
      </c>
      <c r="K225" s="141"/>
      <c r="L225" s="77"/>
      <c r="M225" s="77"/>
      <c r="N225" s="77"/>
      <c r="O225" s="77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</row>
    <row r="226" spans="1:77" s="54" customFormat="1" x14ac:dyDescent="0.2">
      <c r="A226" s="2" t="s">
        <v>404</v>
      </c>
      <c r="B226" s="2" t="s">
        <v>405</v>
      </c>
      <c r="C226" s="2" t="s">
        <v>57</v>
      </c>
      <c r="D226" s="2" t="s">
        <v>406</v>
      </c>
      <c r="E226" s="64">
        <v>110129</v>
      </c>
      <c r="F226" s="142">
        <v>110129</v>
      </c>
      <c r="G226" s="5">
        <f t="shared" si="9"/>
        <v>0</v>
      </c>
      <c r="H226" s="39">
        <f t="shared" si="10"/>
        <v>0</v>
      </c>
      <c r="I226" s="21">
        <v>1</v>
      </c>
      <c r="J226" s="25">
        <v>1</v>
      </c>
      <c r="K226" s="141"/>
      <c r="L226" s="77"/>
      <c r="M226" s="77"/>
      <c r="N226" s="77"/>
      <c r="O226" s="77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</row>
    <row r="227" spans="1:77" s="54" customFormat="1" x14ac:dyDescent="0.2">
      <c r="A227" s="2" t="s">
        <v>404</v>
      </c>
      <c r="B227" s="2" t="s">
        <v>405</v>
      </c>
      <c r="C227" s="2" t="s">
        <v>79</v>
      </c>
      <c r="D227" s="2" t="s">
        <v>407</v>
      </c>
      <c r="E227" s="64">
        <v>102843</v>
      </c>
      <c r="F227" s="142">
        <v>102843</v>
      </c>
      <c r="G227" s="5">
        <f t="shared" si="9"/>
        <v>0</v>
      </c>
      <c r="H227" s="39">
        <f t="shared" si="10"/>
        <v>0</v>
      </c>
      <c r="I227" s="21">
        <v>1</v>
      </c>
      <c r="J227" s="25">
        <v>1</v>
      </c>
      <c r="K227" s="141"/>
      <c r="L227" s="77"/>
      <c r="M227" s="77"/>
      <c r="N227" s="77"/>
      <c r="O227" s="77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</row>
    <row r="228" spans="1:77" s="54" customFormat="1" x14ac:dyDescent="0.2">
      <c r="A228" s="2" t="s">
        <v>404</v>
      </c>
      <c r="B228" s="2" t="s">
        <v>405</v>
      </c>
      <c r="C228" s="2" t="s">
        <v>37</v>
      </c>
      <c r="D228" s="2" t="s">
        <v>408</v>
      </c>
      <c r="E228" s="64">
        <v>1846830</v>
      </c>
      <c r="F228" s="142">
        <v>1846830</v>
      </c>
      <c r="G228" s="5">
        <f t="shared" si="9"/>
        <v>0</v>
      </c>
      <c r="H228" s="39">
        <f t="shared" si="10"/>
        <v>0</v>
      </c>
      <c r="I228" s="21">
        <v>1</v>
      </c>
      <c r="J228" s="25" t="s">
        <v>874</v>
      </c>
      <c r="K228" s="141"/>
      <c r="L228" s="77"/>
      <c r="M228" s="77"/>
      <c r="N228" s="77"/>
      <c r="O228" s="77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</row>
    <row r="229" spans="1:77" s="54" customFormat="1" x14ac:dyDescent="0.2">
      <c r="A229" s="2" t="s">
        <v>404</v>
      </c>
      <c r="B229" s="2" t="s">
        <v>405</v>
      </c>
      <c r="C229" s="2" t="s">
        <v>168</v>
      </c>
      <c r="D229" s="2" t="s">
        <v>409</v>
      </c>
      <c r="E229" s="64">
        <v>1421027</v>
      </c>
      <c r="F229" s="142">
        <v>1421027</v>
      </c>
      <c r="G229" s="5">
        <f t="shared" si="9"/>
        <v>0</v>
      </c>
      <c r="H229" s="39">
        <f t="shared" si="10"/>
        <v>0</v>
      </c>
      <c r="I229" s="21">
        <v>1</v>
      </c>
      <c r="J229" s="25" t="s">
        <v>874</v>
      </c>
      <c r="K229" s="141"/>
      <c r="L229" s="77"/>
      <c r="M229" s="77"/>
      <c r="N229" s="77"/>
      <c r="O229" s="77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</row>
    <row r="230" spans="1:77" s="54" customFormat="1" x14ac:dyDescent="0.2">
      <c r="A230" s="2" t="s">
        <v>404</v>
      </c>
      <c r="B230" s="2" t="s">
        <v>405</v>
      </c>
      <c r="C230" s="2" t="s">
        <v>410</v>
      </c>
      <c r="D230" s="2" t="s">
        <v>411</v>
      </c>
      <c r="E230" s="64">
        <v>36279</v>
      </c>
      <c r="F230" s="142">
        <v>36279</v>
      </c>
      <c r="G230" s="5">
        <f t="shared" si="9"/>
        <v>0</v>
      </c>
      <c r="H230" s="39">
        <f t="shared" si="10"/>
        <v>0</v>
      </c>
      <c r="I230" s="21">
        <v>1</v>
      </c>
      <c r="J230" s="25">
        <v>1</v>
      </c>
      <c r="K230" s="141"/>
      <c r="L230" s="77"/>
      <c r="M230" s="77"/>
      <c r="N230" s="77"/>
      <c r="O230" s="77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</row>
    <row r="231" spans="1:77" s="54" customFormat="1" x14ac:dyDescent="0.2">
      <c r="A231" s="2" t="s">
        <v>404</v>
      </c>
      <c r="B231" s="2" t="s">
        <v>405</v>
      </c>
      <c r="C231" s="2" t="s">
        <v>73</v>
      </c>
      <c r="D231" s="2" t="s">
        <v>412</v>
      </c>
      <c r="E231" s="64">
        <v>22184</v>
      </c>
      <c r="F231" s="142">
        <v>22184</v>
      </c>
      <c r="G231" s="5">
        <f t="shared" si="9"/>
        <v>0</v>
      </c>
      <c r="H231" s="39">
        <f t="shared" si="10"/>
        <v>0</v>
      </c>
      <c r="I231" s="21">
        <v>1</v>
      </c>
      <c r="J231" s="25">
        <v>1</v>
      </c>
      <c r="K231" s="141"/>
      <c r="L231" s="77"/>
      <c r="M231" s="77"/>
      <c r="N231" s="77"/>
      <c r="O231" s="77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</row>
    <row r="232" spans="1:77" s="54" customFormat="1" x14ac:dyDescent="0.2">
      <c r="A232" s="2" t="s">
        <v>413</v>
      </c>
      <c r="B232" s="2" t="s">
        <v>414</v>
      </c>
      <c r="C232" s="2" t="s">
        <v>26</v>
      </c>
      <c r="D232" s="2" t="s">
        <v>415</v>
      </c>
      <c r="E232" s="64">
        <v>2420233</v>
      </c>
      <c r="F232" s="142">
        <v>2420233</v>
      </c>
      <c r="G232" s="5">
        <f t="shared" si="9"/>
        <v>0</v>
      </c>
      <c r="H232" s="39">
        <f t="shared" si="10"/>
        <v>0</v>
      </c>
      <c r="I232" s="21" t="s">
        <v>874</v>
      </c>
      <c r="J232" s="25" t="s">
        <v>874</v>
      </c>
      <c r="K232" s="141"/>
      <c r="L232" s="77"/>
      <c r="M232" s="77"/>
      <c r="N232" s="77"/>
      <c r="O232" s="77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</row>
    <row r="233" spans="1:77" s="54" customFormat="1" x14ac:dyDescent="0.2">
      <c r="A233" s="2" t="s">
        <v>413</v>
      </c>
      <c r="B233" s="2" t="s">
        <v>414</v>
      </c>
      <c r="C233" s="2" t="s">
        <v>57</v>
      </c>
      <c r="D233" s="2" t="s">
        <v>416</v>
      </c>
      <c r="E233" s="64">
        <v>269959</v>
      </c>
      <c r="F233" s="142">
        <v>269959</v>
      </c>
      <c r="G233" s="5">
        <f t="shared" si="9"/>
        <v>0</v>
      </c>
      <c r="H233" s="39">
        <f t="shared" si="10"/>
        <v>0</v>
      </c>
      <c r="I233" s="21" t="s">
        <v>874</v>
      </c>
      <c r="J233" s="25" t="s">
        <v>874</v>
      </c>
      <c r="K233" s="141"/>
      <c r="L233" s="77"/>
      <c r="M233" s="77"/>
      <c r="N233" s="77"/>
      <c r="O233" s="77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</row>
    <row r="234" spans="1:77" s="54" customFormat="1" x14ac:dyDescent="0.2">
      <c r="A234" s="2" t="s">
        <v>413</v>
      </c>
      <c r="B234" s="2" t="s">
        <v>414</v>
      </c>
      <c r="C234" s="2" t="s">
        <v>79</v>
      </c>
      <c r="D234" s="2" t="s">
        <v>417</v>
      </c>
      <c r="E234" s="64">
        <v>476333</v>
      </c>
      <c r="F234" s="142">
        <v>476333</v>
      </c>
      <c r="G234" s="5">
        <f t="shared" si="9"/>
        <v>0</v>
      </c>
      <c r="H234" s="39">
        <f t="shared" si="10"/>
        <v>0</v>
      </c>
      <c r="I234" s="21" t="s">
        <v>874</v>
      </c>
      <c r="J234" s="25" t="s">
        <v>874</v>
      </c>
      <c r="K234" s="141"/>
      <c r="L234" s="77"/>
      <c r="M234" s="77"/>
      <c r="N234" s="77"/>
      <c r="O234" s="77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</row>
    <row r="235" spans="1:77" s="54" customFormat="1" x14ac:dyDescent="0.2">
      <c r="A235" s="2" t="s">
        <v>413</v>
      </c>
      <c r="B235" s="2" t="s">
        <v>414</v>
      </c>
      <c r="C235" s="2" t="s">
        <v>16</v>
      </c>
      <c r="D235" s="2" t="s">
        <v>418</v>
      </c>
      <c r="E235" s="64">
        <v>1617052</v>
      </c>
      <c r="F235" s="142">
        <v>1617052</v>
      </c>
      <c r="G235" s="5">
        <f t="shared" si="9"/>
        <v>0</v>
      </c>
      <c r="H235" s="39">
        <f t="shared" si="10"/>
        <v>0</v>
      </c>
      <c r="I235" s="21" t="s">
        <v>874</v>
      </c>
      <c r="J235" s="25" t="s">
        <v>874</v>
      </c>
      <c r="K235" s="141"/>
      <c r="L235" s="77"/>
      <c r="M235" s="77"/>
      <c r="N235" s="77"/>
      <c r="O235" s="77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</row>
    <row r="236" spans="1:77" s="54" customFormat="1" x14ac:dyDescent="0.2">
      <c r="A236" s="2" t="s">
        <v>419</v>
      </c>
      <c r="B236" s="2" t="s">
        <v>420</v>
      </c>
      <c r="C236" s="2" t="s">
        <v>26</v>
      </c>
      <c r="D236" s="2" t="s">
        <v>421</v>
      </c>
      <c r="E236" s="64">
        <v>2546755</v>
      </c>
      <c r="F236" s="142">
        <v>2546755</v>
      </c>
      <c r="G236" s="5">
        <f t="shared" si="9"/>
        <v>0</v>
      </c>
      <c r="H236" s="39">
        <f t="shared" si="10"/>
        <v>0</v>
      </c>
      <c r="I236" s="21" t="s">
        <v>874</v>
      </c>
      <c r="J236" s="25" t="s">
        <v>874</v>
      </c>
      <c r="K236" s="141"/>
      <c r="L236" s="77"/>
      <c r="M236" s="77"/>
      <c r="N236" s="77"/>
      <c r="O236" s="77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</row>
    <row r="237" spans="1:77" s="54" customFormat="1" x14ac:dyDescent="0.2">
      <c r="A237" s="2" t="s">
        <v>419</v>
      </c>
      <c r="B237" s="2" t="s">
        <v>420</v>
      </c>
      <c r="C237" s="2" t="s">
        <v>57</v>
      </c>
      <c r="D237" s="2" t="s">
        <v>422</v>
      </c>
      <c r="E237" s="64">
        <v>857022</v>
      </c>
      <c r="F237" s="142">
        <v>857022</v>
      </c>
      <c r="G237" s="5">
        <f t="shared" si="9"/>
        <v>0</v>
      </c>
      <c r="H237" s="39">
        <f t="shared" si="10"/>
        <v>0</v>
      </c>
      <c r="I237" s="21" t="s">
        <v>874</v>
      </c>
      <c r="J237" s="25" t="s">
        <v>874</v>
      </c>
      <c r="K237" s="141"/>
      <c r="L237" s="77"/>
      <c r="M237" s="77"/>
      <c r="N237" s="77"/>
      <c r="O237" s="77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</row>
    <row r="238" spans="1:77" s="54" customFormat="1" x14ac:dyDescent="0.2">
      <c r="A238" s="2" t="s">
        <v>419</v>
      </c>
      <c r="B238" s="2" t="s">
        <v>420</v>
      </c>
      <c r="C238" s="2" t="s">
        <v>79</v>
      </c>
      <c r="D238" s="2" t="s">
        <v>423</v>
      </c>
      <c r="E238" s="64">
        <v>357916</v>
      </c>
      <c r="F238" s="142">
        <v>357916</v>
      </c>
      <c r="G238" s="5">
        <f t="shared" si="9"/>
        <v>0</v>
      </c>
      <c r="H238" s="39">
        <f t="shared" si="10"/>
        <v>0</v>
      </c>
      <c r="I238" s="21" t="s">
        <v>874</v>
      </c>
      <c r="J238" s="25" t="s">
        <v>874</v>
      </c>
      <c r="K238" s="141"/>
      <c r="L238" s="77"/>
      <c r="M238" s="77"/>
      <c r="N238" s="77"/>
      <c r="O238" s="77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</row>
    <row r="239" spans="1:77" s="54" customFormat="1" x14ac:dyDescent="0.2">
      <c r="A239" s="2" t="s">
        <v>419</v>
      </c>
      <c r="B239" s="2" t="s">
        <v>420</v>
      </c>
      <c r="C239" s="2" t="s">
        <v>16</v>
      </c>
      <c r="D239" s="2" t="s">
        <v>424</v>
      </c>
      <c r="E239" s="64">
        <v>284893</v>
      </c>
      <c r="F239" s="142">
        <v>284893</v>
      </c>
      <c r="G239" s="5">
        <f t="shared" si="9"/>
        <v>0</v>
      </c>
      <c r="H239" s="39">
        <f t="shared" si="10"/>
        <v>0</v>
      </c>
      <c r="I239" s="21" t="s">
        <v>874</v>
      </c>
      <c r="J239" s="25" t="s">
        <v>874</v>
      </c>
      <c r="K239" s="141"/>
      <c r="L239" s="77"/>
      <c r="M239" s="77"/>
      <c r="N239" s="77"/>
      <c r="O239" s="77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</row>
    <row r="240" spans="1:77" s="54" customFormat="1" x14ac:dyDescent="0.2">
      <c r="A240" s="2" t="s">
        <v>425</v>
      </c>
      <c r="B240" s="2" t="s">
        <v>426</v>
      </c>
      <c r="C240" s="2" t="s">
        <v>201</v>
      </c>
      <c r="D240" s="2" t="s">
        <v>427</v>
      </c>
      <c r="E240" s="64">
        <v>703990</v>
      </c>
      <c r="F240" s="142">
        <v>703990</v>
      </c>
      <c r="G240" s="5">
        <f t="shared" si="9"/>
        <v>0</v>
      </c>
      <c r="H240" s="39">
        <f t="shared" si="10"/>
        <v>0</v>
      </c>
      <c r="I240" s="21" t="s">
        <v>874</v>
      </c>
      <c r="J240" s="25" t="s">
        <v>874</v>
      </c>
      <c r="K240" s="141"/>
      <c r="L240" s="77"/>
      <c r="M240" s="77"/>
      <c r="N240" s="77"/>
      <c r="O240" s="77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</row>
    <row r="241" spans="1:77" s="54" customFormat="1" x14ac:dyDescent="0.2">
      <c r="A241" s="2" t="s">
        <v>425</v>
      </c>
      <c r="B241" s="2" t="s">
        <v>426</v>
      </c>
      <c r="C241" s="2" t="s">
        <v>428</v>
      </c>
      <c r="D241" s="2" t="s">
        <v>429</v>
      </c>
      <c r="E241" s="64">
        <v>399963</v>
      </c>
      <c r="F241" s="142">
        <v>399963</v>
      </c>
      <c r="G241" s="5">
        <f t="shared" si="9"/>
        <v>0</v>
      </c>
      <c r="H241" s="39">
        <f t="shared" si="10"/>
        <v>0</v>
      </c>
      <c r="I241" s="21" t="s">
        <v>874</v>
      </c>
      <c r="J241" s="25" t="s">
        <v>874</v>
      </c>
      <c r="K241" s="141"/>
      <c r="L241" s="77"/>
      <c r="M241" s="77"/>
      <c r="N241" s="77"/>
      <c r="O241" s="77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</row>
    <row r="242" spans="1:77" s="54" customFormat="1" x14ac:dyDescent="0.2">
      <c r="A242" s="2" t="s">
        <v>425</v>
      </c>
      <c r="B242" s="2" t="s">
        <v>426</v>
      </c>
      <c r="C242" s="2" t="s">
        <v>155</v>
      </c>
      <c r="D242" s="2" t="s">
        <v>430</v>
      </c>
      <c r="E242" s="64">
        <v>1191149</v>
      </c>
      <c r="F242" s="142">
        <v>1191149</v>
      </c>
      <c r="G242" s="5">
        <f t="shared" si="9"/>
        <v>0</v>
      </c>
      <c r="H242" s="39">
        <f t="shared" si="10"/>
        <v>0</v>
      </c>
      <c r="I242" s="21" t="s">
        <v>874</v>
      </c>
      <c r="J242" s="25" t="s">
        <v>874</v>
      </c>
      <c r="K242" s="141"/>
      <c r="L242" s="77"/>
      <c r="M242" s="77"/>
      <c r="N242" s="77"/>
      <c r="O242" s="77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</row>
    <row r="243" spans="1:77" s="54" customFormat="1" x14ac:dyDescent="0.2">
      <c r="A243" s="2" t="s">
        <v>425</v>
      </c>
      <c r="B243" s="2" t="s">
        <v>426</v>
      </c>
      <c r="C243" s="2" t="s">
        <v>431</v>
      </c>
      <c r="D243" s="2" t="s">
        <v>432</v>
      </c>
      <c r="E243" s="64">
        <v>226114</v>
      </c>
      <c r="F243" s="142">
        <v>226114</v>
      </c>
      <c r="G243" s="5">
        <f t="shared" si="9"/>
        <v>0</v>
      </c>
      <c r="H243" s="39">
        <f t="shared" si="10"/>
        <v>0</v>
      </c>
      <c r="I243" s="21" t="s">
        <v>874</v>
      </c>
      <c r="J243" s="25" t="s">
        <v>874</v>
      </c>
      <c r="K243" s="141"/>
      <c r="L243" s="77"/>
      <c r="M243" s="77"/>
      <c r="N243" s="77"/>
      <c r="O243" s="77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</row>
    <row r="244" spans="1:77" s="54" customFormat="1" x14ac:dyDescent="0.2">
      <c r="A244" s="2" t="s">
        <v>425</v>
      </c>
      <c r="B244" s="2" t="s">
        <v>426</v>
      </c>
      <c r="C244" s="2" t="s">
        <v>57</v>
      </c>
      <c r="D244" s="2" t="s">
        <v>433</v>
      </c>
      <c r="E244" s="64">
        <v>3521938</v>
      </c>
      <c r="F244" s="142">
        <v>3521938</v>
      </c>
      <c r="G244" s="5">
        <f t="shared" si="9"/>
        <v>0</v>
      </c>
      <c r="H244" s="39">
        <f t="shared" si="10"/>
        <v>0</v>
      </c>
      <c r="I244" s="21" t="s">
        <v>874</v>
      </c>
      <c r="J244" s="25" t="s">
        <v>874</v>
      </c>
      <c r="K244" s="141"/>
      <c r="L244" s="77"/>
      <c r="M244" s="77"/>
      <c r="N244" s="77"/>
      <c r="O244" s="77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</row>
    <row r="245" spans="1:77" s="54" customFormat="1" x14ac:dyDescent="0.2">
      <c r="A245" s="2" t="s">
        <v>425</v>
      </c>
      <c r="B245" s="2" t="s">
        <v>426</v>
      </c>
      <c r="C245" s="2" t="s">
        <v>79</v>
      </c>
      <c r="D245" s="2" t="s">
        <v>434</v>
      </c>
      <c r="E245" s="64">
        <v>3803735</v>
      </c>
      <c r="F245" s="142">
        <v>3803735</v>
      </c>
      <c r="G245" s="5">
        <f t="shared" si="9"/>
        <v>0</v>
      </c>
      <c r="H245" s="39">
        <f t="shared" si="10"/>
        <v>0</v>
      </c>
      <c r="I245" s="21" t="s">
        <v>874</v>
      </c>
      <c r="J245" s="25" t="s">
        <v>874</v>
      </c>
      <c r="K245" s="141"/>
      <c r="L245" s="77"/>
      <c r="M245" s="77"/>
      <c r="N245" s="77"/>
      <c r="O245" s="77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</row>
    <row r="246" spans="1:77" s="54" customFormat="1" x14ac:dyDescent="0.2">
      <c r="A246" s="2" t="s">
        <v>425</v>
      </c>
      <c r="B246" s="2" t="s">
        <v>426</v>
      </c>
      <c r="C246" s="2" t="s">
        <v>37</v>
      </c>
      <c r="D246" s="2" t="s">
        <v>435</v>
      </c>
      <c r="E246" s="64">
        <v>3017294</v>
      </c>
      <c r="F246" s="142">
        <v>3017294</v>
      </c>
      <c r="G246" s="5">
        <f t="shared" si="9"/>
        <v>0</v>
      </c>
      <c r="H246" s="39">
        <f t="shared" si="10"/>
        <v>0</v>
      </c>
      <c r="I246" s="21" t="s">
        <v>874</v>
      </c>
      <c r="J246" s="25" t="s">
        <v>874</v>
      </c>
      <c r="K246" s="141"/>
      <c r="L246" s="77"/>
      <c r="M246" s="77"/>
      <c r="N246" s="77"/>
      <c r="O246" s="77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</row>
    <row r="247" spans="1:77" s="54" customFormat="1" x14ac:dyDescent="0.2">
      <c r="A247" s="2" t="s">
        <v>425</v>
      </c>
      <c r="B247" s="2" t="s">
        <v>426</v>
      </c>
      <c r="C247" s="2" t="s">
        <v>168</v>
      </c>
      <c r="D247" s="2" t="s">
        <v>436</v>
      </c>
      <c r="E247" s="64">
        <v>903360</v>
      </c>
      <c r="F247" s="142">
        <v>903360</v>
      </c>
      <c r="G247" s="5">
        <f t="shared" si="9"/>
        <v>0</v>
      </c>
      <c r="H247" s="39">
        <f t="shared" si="10"/>
        <v>0</v>
      </c>
      <c r="I247" s="21" t="s">
        <v>874</v>
      </c>
      <c r="J247" s="25" t="s">
        <v>874</v>
      </c>
      <c r="K247" s="141"/>
      <c r="L247" s="77"/>
      <c r="M247" s="77"/>
      <c r="N247" s="77"/>
      <c r="O247" s="77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</row>
    <row r="248" spans="1:77" s="54" customFormat="1" x14ac:dyDescent="0.2">
      <c r="A248" s="2" t="s">
        <v>425</v>
      </c>
      <c r="B248" s="2" t="s">
        <v>426</v>
      </c>
      <c r="C248" s="2" t="s">
        <v>233</v>
      </c>
      <c r="D248" s="2" t="s">
        <v>437</v>
      </c>
      <c r="E248" s="64">
        <v>886227</v>
      </c>
      <c r="F248" s="142">
        <v>886227</v>
      </c>
      <c r="G248" s="5">
        <f t="shared" si="9"/>
        <v>0</v>
      </c>
      <c r="H248" s="39">
        <f t="shared" si="10"/>
        <v>0</v>
      </c>
      <c r="I248" s="21" t="s">
        <v>874</v>
      </c>
      <c r="J248" s="25" t="s">
        <v>874</v>
      </c>
      <c r="K248" s="141"/>
      <c r="L248" s="77"/>
      <c r="M248" s="77"/>
      <c r="N248" s="77"/>
      <c r="O248" s="77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</row>
    <row r="249" spans="1:77" s="54" customFormat="1" x14ac:dyDescent="0.2">
      <c r="A249" s="2" t="s">
        <v>425</v>
      </c>
      <c r="B249" s="2" t="s">
        <v>426</v>
      </c>
      <c r="C249" s="2" t="s">
        <v>95</v>
      </c>
      <c r="D249" s="2" t="s">
        <v>438</v>
      </c>
      <c r="E249" s="64">
        <v>2479419</v>
      </c>
      <c r="F249" s="142">
        <v>2479419</v>
      </c>
      <c r="G249" s="5">
        <f t="shared" si="9"/>
        <v>0</v>
      </c>
      <c r="H249" s="39">
        <f t="shared" si="10"/>
        <v>0</v>
      </c>
      <c r="I249" s="21" t="s">
        <v>874</v>
      </c>
      <c r="J249" s="25" t="s">
        <v>874</v>
      </c>
      <c r="K249" s="141"/>
      <c r="L249" s="77"/>
      <c r="M249" s="77"/>
      <c r="N249" s="77"/>
      <c r="O249" s="77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</row>
    <row r="250" spans="1:77" s="54" customFormat="1" x14ac:dyDescent="0.2">
      <c r="A250" s="2" t="s">
        <v>425</v>
      </c>
      <c r="B250" s="2" t="s">
        <v>426</v>
      </c>
      <c r="C250" s="2" t="s">
        <v>43</v>
      </c>
      <c r="D250" s="2" t="s">
        <v>439</v>
      </c>
      <c r="E250" s="64">
        <v>805270</v>
      </c>
      <c r="F250" s="142">
        <v>805270</v>
      </c>
      <c r="G250" s="5">
        <f t="shared" si="9"/>
        <v>0</v>
      </c>
      <c r="H250" s="39">
        <f t="shared" si="10"/>
        <v>0</v>
      </c>
      <c r="I250" s="21" t="s">
        <v>874</v>
      </c>
      <c r="J250" s="25" t="s">
        <v>874</v>
      </c>
      <c r="K250" s="141"/>
      <c r="L250" s="77"/>
      <c r="M250" s="77"/>
      <c r="N250" s="77"/>
      <c r="O250" s="77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</row>
    <row r="251" spans="1:77" s="54" customFormat="1" x14ac:dyDescent="0.2">
      <c r="A251" s="2" t="s">
        <v>425</v>
      </c>
      <c r="B251" s="2" t="s">
        <v>426</v>
      </c>
      <c r="C251" s="2" t="s">
        <v>193</v>
      </c>
      <c r="D251" s="2" t="s">
        <v>440</v>
      </c>
      <c r="E251" s="64">
        <v>8021795</v>
      </c>
      <c r="F251" s="142">
        <v>8021795</v>
      </c>
      <c r="G251" s="5">
        <f t="shared" si="9"/>
        <v>0</v>
      </c>
      <c r="H251" s="39">
        <f t="shared" si="10"/>
        <v>0</v>
      </c>
      <c r="I251" s="21" t="s">
        <v>874</v>
      </c>
      <c r="J251" s="25" t="s">
        <v>874</v>
      </c>
      <c r="K251" s="141"/>
      <c r="L251" s="77"/>
      <c r="M251" s="77"/>
      <c r="N251" s="77"/>
      <c r="O251" s="77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</row>
    <row r="252" spans="1:77" s="54" customFormat="1" x14ac:dyDescent="0.2">
      <c r="A252" s="2" t="s">
        <v>425</v>
      </c>
      <c r="B252" s="2" t="s">
        <v>426</v>
      </c>
      <c r="C252" s="2" t="s">
        <v>441</v>
      </c>
      <c r="D252" s="2" t="s">
        <v>442</v>
      </c>
      <c r="E252" s="64">
        <v>1992891</v>
      </c>
      <c r="F252" s="142">
        <v>1992891</v>
      </c>
      <c r="G252" s="5">
        <f t="shared" si="9"/>
        <v>0</v>
      </c>
      <c r="H252" s="39">
        <f t="shared" si="10"/>
        <v>0</v>
      </c>
      <c r="I252" s="21" t="s">
        <v>874</v>
      </c>
      <c r="J252" s="25" t="s">
        <v>874</v>
      </c>
      <c r="K252" s="141"/>
      <c r="L252" s="77"/>
      <c r="M252" s="77"/>
      <c r="N252" s="77"/>
      <c r="O252" s="77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</row>
    <row r="253" spans="1:77" s="54" customFormat="1" x14ac:dyDescent="0.2">
      <c r="A253" s="2" t="s">
        <v>425</v>
      </c>
      <c r="B253" s="2" t="s">
        <v>426</v>
      </c>
      <c r="C253" s="2" t="s">
        <v>443</v>
      </c>
      <c r="D253" s="2" t="s">
        <v>444</v>
      </c>
      <c r="E253" s="64">
        <v>2348571</v>
      </c>
      <c r="F253" s="142">
        <v>2348571</v>
      </c>
      <c r="G253" s="5">
        <f t="shared" si="9"/>
        <v>0</v>
      </c>
      <c r="H253" s="39">
        <f t="shared" si="10"/>
        <v>0</v>
      </c>
      <c r="I253" s="21" t="s">
        <v>874</v>
      </c>
      <c r="J253" s="25" t="s">
        <v>874</v>
      </c>
      <c r="K253" s="141"/>
      <c r="L253" s="77"/>
      <c r="M253" s="77"/>
      <c r="N253" s="77"/>
      <c r="O253" s="77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</row>
    <row r="254" spans="1:77" s="54" customFormat="1" x14ac:dyDescent="0.2">
      <c r="A254" s="2" t="s">
        <v>425</v>
      </c>
      <c r="B254" s="2" t="s">
        <v>426</v>
      </c>
      <c r="C254" s="2" t="s">
        <v>445</v>
      </c>
      <c r="D254" s="2" t="s">
        <v>446</v>
      </c>
      <c r="E254" s="64">
        <v>1341303</v>
      </c>
      <c r="F254" s="142">
        <v>1341303</v>
      </c>
      <c r="G254" s="5">
        <f t="shared" si="9"/>
        <v>0</v>
      </c>
      <c r="H254" s="39">
        <f t="shared" si="10"/>
        <v>0</v>
      </c>
      <c r="I254" s="21" t="s">
        <v>874</v>
      </c>
      <c r="J254" s="25" t="s">
        <v>874</v>
      </c>
      <c r="K254" s="141"/>
      <c r="L254" s="77"/>
      <c r="M254" s="77"/>
      <c r="N254" s="77"/>
      <c r="O254" s="77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</row>
    <row r="255" spans="1:77" s="54" customFormat="1" x14ac:dyDescent="0.2">
      <c r="A255" s="2" t="s">
        <v>425</v>
      </c>
      <c r="B255" s="2" t="s">
        <v>426</v>
      </c>
      <c r="C255" s="2" t="s">
        <v>447</v>
      </c>
      <c r="D255" s="2" t="s">
        <v>448</v>
      </c>
      <c r="E255" s="64">
        <v>2387103</v>
      </c>
      <c r="F255" s="142">
        <v>2387103</v>
      </c>
      <c r="G255" s="5">
        <f t="shared" si="9"/>
        <v>0</v>
      </c>
      <c r="H255" s="39">
        <f t="shared" si="10"/>
        <v>0</v>
      </c>
      <c r="I255" s="21" t="s">
        <v>874</v>
      </c>
      <c r="J255" s="25" t="s">
        <v>874</v>
      </c>
      <c r="K255" s="141"/>
      <c r="L255" s="77"/>
      <c r="M255" s="77"/>
      <c r="N255" s="77"/>
      <c r="O255" s="77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</row>
    <row r="256" spans="1:77" s="54" customFormat="1" x14ac:dyDescent="0.2">
      <c r="A256" s="2" t="s">
        <v>425</v>
      </c>
      <c r="B256" s="2" t="s">
        <v>426</v>
      </c>
      <c r="C256" s="2" t="s">
        <v>449</v>
      </c>
      <c r="D256" s="2" t="s">
        <v>450</v>
      </c>
      <c r="E256" s="64">
        <v>1545915</v>
      </c>
      <c r="F256" s="142">
        <v>1545915</v>
      </c>
      <c r="G256" s="5">
        <f t="shared" si="9"/>
        <v>0</v>
      </c>
      <c r="H256" s="39">
        <f t="shared" si="10"/>
        <v>0</v>
      </c>
      <c r="I256" s="21" t="s">
        <v>874</v>
      </c>
      <c r="J256" s="25" t="s">
        <v>874</v>
      </c>
      <c r="K256" s="141"/>
      <c r="L256" s="77"/>
      <c r="M256" s="77"/>
      <c r="N256" s="77"/>
      <c r="O256" s="77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</row>
    <row r="257" spans="1:77" s="54" customFormat="1" x14ac:dyDescent="0.2">
      <c r="A257" s="2" t="s">
        <v>451</v>
      </c>
      <c r="B257" s="2" t="s">
        <v>452</v>
      </c>
      <c r="C257" s="2" t="s">
        <v>453</v>
      </c>
      <c r="D257" s="2" t="s">
        <v>454</v>
      </c>
      <c r="E257" s="64">
        <v>394569</v>
      </c>
      <c r="F257" s="142">
        <v>394569</v>
      </c>
      <c r="G257" s="5">
        <f t="shared" si="9"/>
        <v>0</v>
      </c>
      <c r="H257" s="39">
        <f t="shared" si="10"/>
        <v>0</v>
      </c>
      <c r="I257" s="21" t="s">
        <v>874</v>
      </c>
      <c r="J257" s="25" t="s">
        <v>874</v>
      </c>
      <c r="K257" s="141"/>
      <c r="L257" s="77"/>
      <c r="M257" s="77"/>
      <c r="N257" s="77"/>
      <c r="O257" s="77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</row>
    <row r="258" spans="1:77" s="54" customFormat="1" x14ac:dyDescent="0.2">
      <c r="A258" s="2" t="s">
        <v>451</v>
      </c>
      <c r="B258" s="2" t="s">
        <v>452</v>
      </c>
      <c r="C258" s="2" t="s">
        <v>26</v>
      </c>
      <c r="D258" s="2" t="s">
        <v>455</v>
      </c>
      <c r="E258" s="64">
        <v>3095484</v>
      </c>
      <c r="F258" s="142">
        <v>3095484</v>
      </c>
      <c r="G258" s="5">
        <f t="shared" si="9"/>
        <v>0</v>
      </c>
      <c r="H258" s="39">
        <f t="shared" si="10"/>
        <v>0</v>
      </c>
      <c r="I258" s="21" t="s">
        <v>874</v>
      </c>
      <c r="J258" s="25" t="s">
        <v>874</v>
      </c>
      <c r="K258" s="141"/>
      <c r="L258" s="77"/>
      <c r="M258" s="77"/>
      <c r="N258" s="77"/>
      <c r="O258" s="77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</row>
    <row r="259" spans="1:77" s="54" customFormat="1" x14ac:dyDescent="0.2">
      <c r="A259" s="2" t="s">
        <v>451</v>
      </c>
      <c r="B259" s="2" t="s">
        <v>452</v>
      </c>
      <c r="C259" s="2" t="s">
        <v>79</v>
      </c>
      <c r="D259" s="2" t="s">
        <v>456</v>
      </c>
      <c r="E259" s="64">
        <v>944696</v>
      </c>
      <c r="F259" s="142">
        <v>944696</v>
      </c>
      <c r="G259" s="5">
        <f t="shared" si="9"/>
        <v>0</v>
      </c>
      <c r="H259" s="39">
        <f t="shared" si="10"/>
        <v>0</v>
      </c>
      <c r="I259" s="21" t="s">
        <v>874</v>
      </c>
      <c r="J259" s="25" t="s">
        <v>874</v>
      </c>
      <c r="K259" s="141"/>
      <c r="L259" s="77"/>
      <c r="M259" s="77"/>
      <c r="N259" s="77"/>
      <c r="O259" s="77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</row>
    <row r="260" spans="1:77" s="54" customFormat="1" x14ac:dyDescent="0.2">
      <c r="A260" s="2" t="s">
        <v>451</v>
      </c>
      <c r="B260" s="2" t="s">
        <v>452</v>
      </c>
      <c r="C260" s="2" t="s">
        <v>16</v>
      </c>
      <c r="D260" s="2" t="s">
        <v>457</v>
      </c>
      <c r="E260" s="64">
        <v>1857629</v>
      </c>
      <c r="F260" s="142">
        <v>1857629</v>
      </c>
      <c r="G260" s="5">
        <f t="shared" si="9"/>
        <v>0</v>
      </c>
      <c r="H260" s="39">
        <f t="shared" si="10"/>
        <v>0</v>
      </c>
      <c r="I260" s="21" t="s">
        <v>874</v>
      </c>
      <c r="J260" s="25" t="s">
        <v>874</v>
      </c>
      <c r="K260" s="141"/>
      <c r="L260" s="77"/>
      <c r="M260" s="77"/>
      <c r="N260" s="77"/>
      <c r="O260" s="77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</row>
    <row r="261" spans="1:77" s="54" customFormat="1" x14ac:dyDescent="0.2">
      <c r="A261" s="2" t="s">
        <v>451</v>
      </c>
      <c r="B261" s="2" t="s">
        <v>452</v>
      </c>
      <c r="C261" s="2" t="s">
        <v>333</v>
      </c>
      <c r="D261" s="2" t="s">
        <v>458</v>
      </c>
      <c r="E261" s="64">
        <v>42167</v>
      </c>
      <c r="F261" s="142">
        <v>42167</v>
      </c>
      <c r="G261" s="5">
        <f t="shared" si="9"/>
        <v>0</v>
      </c>
      <c r="H261" s="39">
        <f t="shared" si="10"/>
        <v>0</v>
      </c>
      <c r="I261" s="21">
        <v>1</v>
      </c>
      <c r="J261" s="25">
        <v>1</v>
      </c>
      <c r="K261" s="141"/>
      <c r="L261" s="77"/>
      <c r="M261" s="77"/>
      <c r="N261" s="77"/>
      <c r="O261" s="77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</row>
    <row r="262" spans="1:77" s="54" customFormat="1" x14ac:dyDescent="0.2">
      <c r="A262" s="2" t="s">
        <v>451</v>
      </c>
      <c r="B262" s="2" t="s">
        <v>452</v>
      </c>
      <c r="C262" s="2" t="s">
        <v>325</v>
      </c>
      <c r="D262" s="2" t="s">
        <v>459</v>
      </c>
      <c r="E262" s="64">
        <v>2752372</v>
      </c>
      <c r="F262" s="142">
        <v>2752372</v>
      </c>
      <c r="G262" s="5">
        <f t="shared" si="9"/>
        <v>0</v>
      </c>
      <c r="H262" s="39">
        <f t="shared" si="10"/>
        <v>0</v>
      </c>
      <c r="I262" s="21" t="s">
        <v>874</v>
      </c>
      <c r="J262" s="25" t="s">
        <v>874</v>
      </c>
      <c r="K262" s="141"/>
      <c r="L262" s="77"/>
      <c r="M262" s="77"/>
      <c r="N262" s="77"/>
      <c r="O262" s="77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</row>
    <row r="263" spans="1:77" s="54" customFormat="1" x14ac:dyDescent="0.2">
      <c r="A263" s="2" t="s">
        <v>451</v>
      </c>
      <c r="B263" s="2" t="s">
        <v>452</v>
      </c>
      <c r="C263" s="2" t="s">
        <v>460</v>
      </c>
      <c r="D263" s="2" t="s">
        <v>461</v>
      </c>
      <c r="E263" s="64">
        <v>2892063</v>
      </c>
      <c r="F263" s="142">
        <v>2892063</v>
      </c>
      <c r="G263" s="5">
        <f t="shared" si="9"/>
        <v>0</v>
      </c>
      <c r="H263" s="39">
        <f t="shared" si="10"/>
        <v>0</v>
      </c>
      <c r="I263" s="21" t="s">
        <v>874</v>
      </c>
      <c r="J263" s="25" t="s">
        <v>874</v>
      </c>
      <c r="K263" s="141"/>
      <c r="L263" s="77"/>
      <c r="M263" s="77"/>
      <c r="N263" s="77"/>
      <c r="O263" s="77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</row>
    <row r="264" spans="1:77" s="54" customFormat="1" x14ac:dyDescent="0.2">
      <c r="A264" s="2" t="s">
        <v>451</v>
      </c>
      <c r="B264" s="2" t="s">
        <v>452</v>
      </c>
      <c r="C264" s="2" t="s">
        <v>73</v>
      </c>
      <c r="D264" s="2" t="s">
        <v>462</v>
      </c>
      <c r="E264" s="64">
        <v>915768</v>
      </c>
      <c r="F264" s="142">
        <v>915768</v>
      </c>
      <c r="G264" s="5">
        <f t="shared" si="9"/>
        <v>0</v>
      </c>
      <c r="H264" s="39">
        <f t="shared" si="10"/>
        <v>0</v>
      </c>
      <c r="I264" s="21" t="s">
        <v>874</v>
      </c>
      <c r="J264" s="25" t="s">
        <v>874</v>
      </c>
      <c r="K264" s="141"/>
      <c r="L264" s="77"/>
      <c r="M264" s="77"/>
      <c r="N264" s="77"/>
      <c r="O264" s="77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</row>
    <row r="265" spans="1:77" s="54" customFormat="1" x14ac:dyDescent="0.2">
      <c r="A265" s="2" t="s">
        <v>451</v>
      </c>
      <c r="B265" s="2" t="s">
        <v>452</v>
      </c>
      <c r="C265" s="2" t="s">
        <v>463</v>
      </c>
      <c r="D265" s="2" t="s">
        <v>464</v>
      </c>
      <c r="E265" s="64">
        <v>1115589</v>
      </c>
      <c r="F265" s="142">
        <v>1115589</v>
      </c>
      <c r="G265" s="5">
        <f t="shared" ref="G265:G328" si="11">SUM(F265-E265)</f>
        <v>0</v>
      </c>
      <c r="H265" s="39">
        <f t="shared" si="10"/>
        <v>0</v>
      </c>
      <c r="I265" s="21" t="s">
        <v>874</v>
      </c>
      <c r="J265" s="25" t="s">
        <v>874</v>
      </c>
      <c r="K265" s="141"/>
      <c r="L265" s="77"/>
      <c r="M265" s="77"/>
      <c r="N265" s="77"/>
      <c r="O265" s="77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</row>
    <row r="266" spans="1:77" s="54" customFormat="1" x14ac:dyDescent="0.2">
      <c r="A266" s="2" t="s">
        <v>465</v>
      </c>
      <c r="B266" s="2" t="s">
        <v>466</v>
      </c>
      <c r="C266" s="2" t="s">
        <v>26</v>
      </c>
      <c r="D266" s="2" t="s">
        <v>467</v>
      </c>
      <c r="E266" s="64">
        <v>8079252</v>
      </c>
      <c r="F266" s="142">
        <v>8079252</v>
      </c>
      <c r="G266" s="5">
        <f t="shared" si="11"/>
        <v>0</v>
      </c>
      <c r="H266" s="39">
        <f t="shared" si="10"/>
        <v>0</v>
      </c>
      <c r="I266" s="21" t="s">
        <v>874</v>
      </c>
      <c r="J266" s="25" t="s">
        <v>874</v>
      </c>
      <c r="K266" s="141"/>
      <c r="L266" s="77"/>
      <c r="M266" s="77"/>
      <c r="N266" s="77"/>
      <c r="O266" s="77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</row>
    <row r="267" spans="1:77" s="54" customFormat="1" x14ac:dyDescent="0.2">
      <c r="A267" s="2" t="s">
        <v>465</v>
      </c>
      <c r="B267" s="2" t="s">
        <v>466</v>
      </c>
      <c r="C267" s="2" t="s">
        <v>57</v>
      </c>
      <c r="D267" s="2" t="s">
        <v>468</v>
      </c>
      <c r="E267" s="64">
        <v>1677818</v>
      </c>
      <c r="F267" s="142">
        <v>1677818</v>
      </c>
      <c r="G267" s="5">
        <f t="shared" si="11"/>
        <v>0</v>
      </c>
      <c r="H267" s="39">
        <f t="shared" si="10"/>
        <v>0</v>
      </c>
      <c r="I267" s="21" t="s">
        <v>874</v>
      </c>
      <c r="J267" s="25" t="s">
        <v>874</v>
      </c>
      <c r="K267" s="141"/>
      <c r="L267" s="77"/>
      <c r="M267" s="77"/>
      <c r="N267" s="77"/>
      <c r="O267" s="77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</row>
    <row r="268" spans="1:77" s="54" customFormat="1" x14ac:dyDescent="0.2">
      <c r="A268" s="2" t="s">
        <v>465</v>
      </c>
      <c r="B268" s="2" t="s">
        <v>466</v>
      </c>
      <c r="C268" s="2" t="s">
        <v>79</v>
      </c>
      <c r="D268" s="2" t="s">
        <v>469</v>
      </c>
      <c r="E268" s="64">
        <v>166956</v>
      </c>
      <c r="F268" s="142">
        <v>166956</v>
      </c>
      <c r="G268" s="5">
        <f t="shared" si="11"/>
        <v>0</v>
      </c>
      <c r="H268" s="39">
        <f t="shared" si="10"/>
        <v>0</v>
      </c>
      <c r="I268" s="21">
        <v>1</v>
      </c>
      <c r="J268" s="25" t="s">
        <v>874</v>
      </c>
      <c r="K268" s="141"/>
      <c r="L268" s="77"/>
      <c r="M268" s="77"/>
      <c r="N268" s="77"/>
      <c r="O268" s="77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</row>
    <row r="269" spans="1:77" s="54" customFormat="1" x14ac:dyDescent="0.2">
      <c r="A269" s="2" t="s">
        <v>465</v>
      </c>
      <c r="B269" s="2" t="s">
        <v>466</v>
      </c>
      <c r="C269" s="2" t="s">
        <v>369</v>
      </c>
      <c r="D269" s="2" t="s">
        <v>470</v>
      </c>
      <c r="E269" s="64">
        <v>672691</v>
      </c>
      <c r="F269" s="142">
        <v>672691</v>
      </c>
      <c r="G269" s="5">
        <f t="shared" si="11"/>
        <v>0</v>
      </c>
      <c r="H269" s="39">
        <f t="shared" si="10"/>
        <v>0</v>
      </c>
      <c r="I269" s="21" t="s">
        <v>874</v>
      </c>
      <c r="J269" s="25" t="s">
        <v>874</v>
      </c>
      <c r="K269" s="141"/>
      <c r="L269" s="77"/>
      <c r="M269" s="77"/>
      <c r="N269" s="77"/>
      <c r="O269" s="77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</row>
    <row r="270" spans="1:77" s="54" customFormat="1" x14ac:dyDescent="0.2">
      <c r="A270" s="2" t="s">
        <v>471</v>
      </c>
      <c r="B270" s="2" t="s">
        <v>472</v>
      </c>
      <c r="C270" s="2" t="s">
        <v>176</v>
      </c>
      <c r="D270" s="2" t="s">
        <v>473</v>
      </c>
      <c r="E270" s="64">
        <v>447993</v>
      </c>
      <c r="F270" s="142">
        <v>447993</v>
      </c>
      <c r="G270" s="5">
        <f t="shared" si="11"/>
        <v>0</v>
      </c>
      <c r="H270" s="39">
        <f t="shared" si="10"/>
        <v>0</v>
      </c>
      <c r="I270" s="21" t="s">
        <v>874</v>
      </c>
      <c r="J270" s="25" t="s">
        <v>874</v>
      </c>
      <c r="K270" s="141"/>
      <c r="L270" s="77"/>
      <c r="M270" s="77"/>
      <c r="N270" s="77"/>
      <c r="O270" s="77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</row>
    <row r="271" spans="1:77" s="54" customFormat="1" x14ac:dyDescent="0.2">
      <c r="A271" s="2" t="s">
        <v>471</v>
      </c>
      <c r="B271" s="2" t="s">
        <v>472</v>
      </c>
      <c r="C271" s="2" t="s">
        <v>16</v>
      </c>
      <c r="D271" s="2" t="s">
        <v>474</v>
      </c>
      <c r="E271" s="64">
        <v>171932</v>
      </c>
      <c r="F271" s="142">
        <v>171932</v>
      </c>
      <c r="G271" s="5">
        <f t="shared" si="11"/>
        <v>0</v>
      </c>
      <c r="H271" s="39">
        <f t="shared" si="10"/>
        <v>0</v>
      </c>
      <c r="I271" s="21">
        <v>1</v>
      </c>
      <c r="J271" s="25" t="s">
        <v>874</v>
      </c>
      <c r="K271" s="141"/>
      <c r="L271" s="77"/>
      <c r="M271" s="77"/>
      <c r="N271" s="77"/>
      <c r="O271" s="77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</row>
    <row r="272" spans="1:77" s="54" customFormat="1" x14ac:dyDescent="0.2">
      <c r="A272" s="2" t="s">
        <v>471</v>
      </c>
      <c r="B272" s="2" t="s">
        <v>472</v>
      </c>
      <c r="C272" s="2" t="s">
        <v>82</v>
      </c>
      <c r="D272" s="2" t="s">
        <v>475</v>
      </c>
      <c r="E272" s="64">
        <v>668659</v>
      </c>
      <c r="F272" s="142">
        <v>668659</v>
      </c>
      <c r="G272" s="5">
        <f t="shared" si="11"/>
        <v>0</v>
      </c>
      <c r="H272" s="39">
        <f t="shared" si="10"/>
        <v>0</v>
      </c>
      <c r="I272" s="21" t="s">
        <v>874</v>
      </c>
      <c r="J272" s="25" t="s">
        <v>874</v>
      </c>
      <c r="K272" s="141"/>
      <c r="L272" s="77"/>
      <c r="M272" s="77"/>
      <c r="N272" s="77"/>
      <c r="O272" s="77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</row>
    <row r="273" spans="1:77" s="54" customFormat="1" x14ac:dyDescent="0.2">
      <c r="A273" s="2" t="s">
        <v>471</v>
      </c>
      <c r="B273" s="2" t="s">
        <v>472</v>
      </c>
      <c r="C273" s="2" t="s">
        <v>168</v>
      </c>
      <c r="D273" s="2" t="s">
        <v>476</v>
      </c>
      <c r="E273" s="64">
        <v>3494004</v>
      </c>
      <c r="F273" s="142">
        <v>3494004</v>
      </c>
      <c r="G273" s="5">
        <f t="shared" si="11"/>
        <v>0</v>
      </c>
      <c r="H273" s="39">
        <f t="shared" si="10"/>
        <v>0</v>
      </c>
      <c r="I273" s="21" t="s">
        <v>874</v>
      </c>
      <c r="J273" s="25" t="s">
        <v>874</v>
      </c>
      <c r="K273" s="141"/>
      <c r="L273" s="77"/>
      <c r="M273" s="77"/>
      <c r="N273" s="77"/>
      <c r="O273" s="77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</row>
    <row r="274" spans="1:77" s="54" customFormat="1" x14ac:dyDescent="0.2">
      <c r="A274" s="2" t="s">
        <v>477</v>
      </c>
      <c r="B274" s="2" t="s">
        <v>478</v>
      </c>
      <c r="C274" s="2" t="s">
        <v>26</v>
      </c>
      <c r="D274" s="2" t="s">
        <v>479</v>
      </c>
      <c r="E274" s="64">
        <v>704556</v>
      </c>
      <c r="F274" s="142">
        <v>704556</v>
      </c>
      <c r="G274" s="5">
        <f t="shared" si="11"/>
        <v>0</v>
      </c>
      <c r="H274" s="39">
        <f t="shared" si="10"/>
        <v>0</v>
      </c>
      <c r="I274" s="21" t="s">
        <v>874</v>
      </c>
      <c r="J274" s="25" t="s">
        <v>874</v>
      </c>
      <c r="K274" s="141"/>
      <c r="L274" s="77"/>
      <c r="M274" s="77"/>
      <c r="N274" s="77"/>
      <c r="O274" s="77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</row>
    <row r="275" spans="1:77" s="54" customFormat="1" x14ac:dyDescent="0.2">
      <c r="A275" s="2" t="s">
        <v>477</v>
      </c>
      <c r="B275" s="2" t="s">
        <v>478</v>
      </c>
      <c r="C275" s="2" t="s">
        <v>16</v>
      </c>
      <c r="D275" s="2" t="s">
        <v>480</v>
      </c>
      <c r="E275" s="64">
        <v>69917</v>
      </c>
      <c r="F275" s="142">
        <v>69917</v>
      </c>
      <c r="G275" s="5">
        <f t="shared" si="11"/>
        <v>0</v>
      </c>
      <c r="H275" s="39">
        <f t="shared" si="10"/>
        <v>0</v>
      </c>
      <c r="I275" s="21">
        <v>1</v>
      </c>
      <c r="J275" s="25" t="s">
        <v>874</v>
      </c>
      <c r="K275" s="141"/>
      <c r="L275" s="77"/>
      <c r="M275" s="77"/>
      <c r="N275" s="77"/>
      <c r="O275" s="77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</row>
    <row r="276" spans="1:77" s="54" customFormat="1" x14ac:dyDescent="0.2">
      <c r="A276" s="2" t="s">
        <v>477</v>
      </c>
      <c r="B276" s="2" t="s">
        <v>478</v>
      </c>
      <c r="C276" s="2" t="s">
        <v>481</v>
      </c>
      <c r="D276" s="2" t="s">
        <v>482</v>
      </c>
      <c r="E276" s="64">
        <v>2049011</v>
      </c>
      <c r="F276" s="142">
        <v>2049011</v>
      </c>
      <c r="G276" s="5">
        <f t="shared" si="11"/>
        <v>0</v>
      </c>
      <c r="H276" s="39">
        <f t="shared" si="10"/>
        <v>0</v>
      </c>
      <c r="I276" s="21" t="s">
        <v>874</v>
      </c>
      <c r="J276" s="25" t="s">
        <v>874</v>
      </c>
      <c r="K276" s="141"/>
      <c r="L276" s="77"/>
      <c r="M276" s="77"/>
      <c r="N276" s="77"/>
      <c r="O276" s="77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</row>
    <row r="277" spans="1:77" s="54" customFormat="1" x14ac:dyDescent="0.2">
      <c r="A277" s="2" t="s">
        <v>477</v>
      </c>
      <c r="B277" s="2" t="s">
        <v>478</v>
      </c>
      <c r="C277" s="2" t="s">
        <v>483</v>
      </c>
      <c r="D277" s="2" t="s">
        <v>484</v>
      </c>
      <c r="E277" s="64">
        <v>244247</v>
      </c>
      <c r="F277" s="142">
        <v>244247</v>
      </c>
      <c r="G277" s="5">
        <f t="shared" si="11"/>
        <v>0</v>
      </c>
      <c r="H277" s="39">
        <f t="shared" si="10"/>
        <v>0</v>
      </c>
      <c r="I277" s="21">
        <v>1</v>
      </c>
      <c r="J277" s="25" t="s">
        <v>874</v>
      </c>
      <c r="K277" s="141"/>
      <c r="L277" s="77"/>
      <c r="M277" s="77"/>
      <c r="N277" s="77"/>
      <c r="O277" s="77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</row>
    <row r="278" spans="1:77" s="54" customFormat="1" x14ac:dyDescent="0.2">
      <c r="A278" s="2" t="s">
        <v>485</v>
      </c>
      <c r="B278" s="2" t="s">
        <v>486</v>
      </c>
      <c r="C278" s="2" t="s">
        <v>57</v>
      </c>
      <c r="D278" s="2" t="s">
        <v>487</v>
      </c>
      <c r="E278" s="64">
        <v>5554132</v>
      </c>
      <c r="F278" s="142">
        <v>5554132</v>
      </c>
      <c r="G278" s="5">
        <f t="shared" si="11"/>
        <v>0</v>
      </c>
      <c r="H278" s="39">
        <f t="shared" si="10"/>
        <v>0</v>
      </c>
      <c r="I278" s="21" t="s">
        <v>874</v>
      </c>
      <c r="J278" s="25" t="s">
        <v>874</v>
      </c>
      <c r="K278" s="141"/>
      <c r="L278" s="77"/>
      <c r="M278" s="77"/>
      <c r="N278" s="77"/>
      <c r="O278" s="77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</row>
    <row r="279" spans="1:77" s="54" customFormat="1" x14ac:dyDescent="0.2">
      <c r="A279" s="2" t="s">
        <v>485</v>
      </c>
      <c r="B279" s="2" t="s">
        <v>486</v>
      </c>
      <c r="C279" s="2" t="s">
        <v>79</v>
      </c>
      <c r="D279" s="2" t="s">
        <v>488</v>
      </c>
      <c r="E279" s="64">
        <v>3670225</v>
      </c>
      <c r="F279" s="142">
        <v>3670225</v>
      </c>
      <c r="G279" s="5">
        <f t="shared" si="11"/>
        <v>0</v>
      </c>
      <c r="H279" s="39">
        <f t="shared" si="10"/>
        <v>0</v>
      </c>
      <c r="I279" s="21" t="s">
        <v>874</v>
      </c>
      <c r="J279" s="25" t="s">
        <v>874</v>
      </c>
      <c r="K279" s="141"/>
      <c r="L279" s="77"/>
      <c r="M279" s="77"/>
      <c r="N279" s="77"/>
      <c r="O279" s="77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</row>
    <row r="280" spans="1:77" s="54" customFormat="1" x14ac:dyDescent="0.2">
      <c r="A280" s="2" t="s">
        <v>489</v>
      </c>
      <c r="B280" s="2" t="s">
        <v>490</v>
      </c>
      <c r="C280" s="2" t="s">
        <v>245</v>
      </c>
      <c r="D280" s="2" t="s">
        <v>491</v>
      </c>
      <c r="E280" s="64">
        <v>508256</v>
      </c>
      <c r="F280" s="142">
        <v>508256</v>
      </c>
      <c r="G280" s="5">
        <f t="shared" si="11"/>
        <v>0</v>
      </c>
      <c r="H280" s="39">
        <f t="shared" si="10"/>
        <v>0</v>
      </c>
      <c r="I280" s="21" t="s">
        <v>874</v>
      </c>
      <c r="J280" s="25" t="s">
        <v>874</v>
      </c>
      <c r="K280" s="141"/>
      <c r="L280" s="77"/>
      <c r="M280" s="77"/>
      <c r="N280" s="77"/>
      <c r="O280" s="77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</row>
    <row r="281" spans="1:77" s="54" customFormat="1" x14ac:dyDescent="0.2">
      <c r="A281" s="2" t="s">
        <v>489</v>
      </c>
      <c r="B281" s="2" t="s">
        <v>490</v>
      </c>
      <c r="C281" s="2" t="s">
        <v>492</v>
      </c>
      <c r="D281" s="2" t="s">
        <v>493</v>
      </c>
      <c r="E281" s="64">
        <v>15087</v>
      </c>
      <c r="F281" s="142">
        <v>15087</v>
      </c>
      <c r="G281" s="5">
        <f t="shared" si="11"/>
        <v>0</v>
      </c>
      <c r="H281" s="39">
        <f t="shared" si="10"/>
        <v>0</v>
      </c>
      <c r="I281" s="21" t="s">
        <v>874</v>
      </c>
      <c r="J281" s="25">
        <v>1</v>
      </c>
      <c r="K281" s="141"/>
      <c r="L281" s="77"/>
      <c r="M281" s="77"/>
      <c r="N281" s="77"/>
      <c r="O281" s="77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</row>
    <row r="282" spans="1:77" s="54" customFormat="1" x14ac:dyDescent="0.2">
      <c r="A282" s="2" t="s">
        <v>489</v>
      </c>
      <c r="B282" s="2" t="s">
        <v>490</v>
      </c>
      <c r="C282" s="2" t="s">
        <v>26</v>
      </c>
      <c r="D282" s="2" t="s">
        <v>494</v>
      </c>
      <c r="E282" s="64">
        <v>67704</v>
      </c>
      <c r="F282" s="142">
        <v>67704</v>
      </c>
      <c r="G282" s="5">
        <f t="shared" si="11"/>
        <v>0</v>
      </c>
      <c r="H282" s="39">
        <f t="shared" si="10"/>
        <v>0</v>
      </c>
      <c r="I282" s="21">
        <v>1</v>
      </c>
      <c r="J282" s="25">
        <v>1</v>
      </c>
      <c r="K282" s="141"/>
      <c r="L282" s="77"/>
      <c r="M282" s="77"/>
      <c r="N282" s="77"/>
      <c r="O282" s="77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</row>
    <row r="283" spans="1:77" s="54" customFormat="1" x14ac:dyDescent="0.2">
      <c r="A283" s="2" t="s">
        <v>489</v>
      </c>
      <c r="B283" s="2" t="s">
        <v>490</v>
      </c>
      <c r="C283" s="2" t="s">
        <v>57</v>
      </c>
      <c r="D283" s="2" t="s">
        <v>495</v>
      </c>
      <c r="E283" s="64">
        <v>3125797</v>
      </c>
      <c r="F283" s="142">
        <v>3125797</v>
      </c>
      <c r="G283" s="5">
        <f t="shared" si="11"/>
        <v>0</v>
      </c>
      <c r="H283" s="39">
        <f t="shared" ref="H283:H346" si="12">ROUND(G283/E283,4)</f>
        <v>0</v>
      </c>
      <c r="I283" s="21" t="s">
        <v>874</v>
      </c>
      <c r="J283" s="25" t="s">
        <v>874</v>
      </c>
      <c r="K283" s="141"/>
      <c r="L283" s="77"/>
      <c r="M283" s="77"/>
      <c r="N283" s="77"/>
      <c r="O283" s="77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</row>
    <row r="284" spans="1:77" s="54" customFormat="1" x14ac:dyDescent="0.2">
      <c r="A284" s="2" t="s">
        <v>489</v>
      </c>
      <c r="B284" s="2" t="s">
        <v>490</v>
      </c>
      <c r="C284" s="2" t="s">
        <v>168</v>
      </c>
      <c r="D284" s="2" t="s">
        <v>496</v>
      </c>
      <c r="E284" s="64">
        <v>3131644</v>
      </c>
      <c r="F284" s="142">
        <v>3131644</v>
      </c>
      <c r="G284" s="5">
        <f t="shared" si="11"/>
        <v>0</v>
      </c>
      <c r="H284" s="39">
        <f t="shared" si="12"/>
        <v>0</v>
      </c>
      <c r="I284" s="21" t="s">
        <v>874</v>
      </c>
      <c r="J284" s="25" t="s">
        <v>874</v>
      </c>
      <c r="K284" s="141"/>
      <c r="L284" s="77"/>
      <c r="M284" s="77"/>
      <c r="N284" s="77"/>
      <c r="O284" s="77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</row>
    <row r="285" spans="1:77" s="54" customFormat="1" x14ac:dyDescent="0.2">
      <c r="A285" s="2" t="s">
        <v>489</v>
      </c>
      <c r="B285" s="2" t="s">
        <v>490</v>
      </c>
      <c r="C285" s="2" t="s">
        <v>233</v>
      </c>
      <c r="D285" s="2" t="s">
        <v>497</v>
      </c>
      <c r="E285" s="64">
        <v>5502373</v>
      </c>
      <c r="F285" s="142">
        <v>5502373</v>
      </c>
      <c r="G285" s="5">
        <f t="shared" si="11"/>
        <v>0</v>
      </c>
      <c r="H285" s="39">
        <f t="shared" si="12"/>
        <v>0</v>
      </c>
      <c r="I285" s="21" t="s">
        <v>874</v>
      </c>
      <c r="J285" s="25" t="s">
        <v>874</v>
      </c>
      <c r="K285" s="141"/>
      <c r="L285" s="77"/>
      <c r="M285" s="77"/>
      <c r="N285" s="77"/>
      <c r="O285" s="77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</row>
    <row r="286" spans="1:77" s="54" customFormat="1" x14ac:dyDescent="0.2">
      <c r="A286" s="2" t="s">
        <v>489</v>
      </c>
      <c r="B286" s="2" t="s">
        <v>490</v>
      </c>
      <c r="C286" s="2" t="s">
        <v>141</v>
      </c>
      <c r="D286" s="2" t="s">
        <v>498</v>
      </c>
      <c r="E286" s="64">
        <v>1178537</v>
      </c>
      <c r="F286" s="142">
        <v>1178537</v>
      </c>
      <c r="G286" s="5">
        <f t="shared" si="11"/>
        <v>0</v>
      </c>
      <c r="H286" s="39">
        <f t="shared" si="12"/>
        <v>0</v>
      </c>
      <c r="I286" s="21">
        <v>1</v>
      </c>
      <c r="J286" s="25" t="s">
        <v>874</v>
      </c>
      <c r="K286" s="141"/>
      <c r="L286" s="77"/>
      <c r="M286" s="77"/>
      <c r="N286" s="77"/>
      <c r="O286" s="77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</row>
    <row r="287" spans="1:77" s="54" customFormat="1" x14ac:dyDescent="0.2">
      <c r="A287" s="2" t="s">
        <v>499</v>
      </c>
      <c r="B287" s="2" t="s">
        <v>500</v>
      </c>
      <c r="C287" s="2" t="s">
        <v>26</v>
      </c>
      <c r="D287" s="2" t="s">
        <v>501</v>
      </c>
      <c r="E287" s="64">
        <v>4853869</v>
      </c>
      <c r="F287" s="142">
        <v>4853869</v>
      </c>
      <c r="G287" s="5">
        <f t="shared" si="11"/>
        <v>0</v>
      </c>
      <c r="H287" s="39">
        <f t="shared" si="12"/>
        <v>0</v>
      </c>
      <c r="I287" s="21" t="s">
        <v>874</v>
      </c>
      <c r="J287" s="25" t="s">
        <v>874</v>
      </c>
      <c r="K287" s="141"/>
      <c r="L287" s="77"/>
      <c r="M287" s="77"/>
      <c r="N287" s="77"/>
      <c r="O287" s="77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</row>
    <row r="288" spans="1:77" s="54" customFormat="1" x14ac:dyDescent="0.2">
      <c r="A288" s="2" t="s">
        <v>499</v>
      </c>
      <c r="B288" s="2" t="s">
        <v>500</v>
      </c>
      <c r="C288" s="2" t="s">
        <v>57</v>
      </c>
      <c r="D288" s="2" t="s">
        <v>502</v>
      </c>
      <c r="E288" s="64">
        <v>2035324</v>
      </c>
      <c r="F288" s="142">
        <v>2035324</v>
      </c>
      <c r="G288" s="5">
        <f t="shared" si="11"/>
        <v>0</v>
      </c>
      <c r="H288" s="39">
        <f t="shared" si="12"/>
        <v>0</v>
      </c>
      <c r="I288" s="21" t="s">
        <v>874</v>
      </c>
      <c r="J288" s="25" t="s">
        <v>874</v>
      </c>
      <c r="K288" s="141"/>
      <c r="L288" s="77"/>
      <c r="M288" s="77"/>
      <c r="N288" s="77"/>
      <c r="O288" s="77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</row>
    <row r="289" spans="1:77" s="54" customFormat="1" x14ac:dyDescent="0.2">
      <c r="A289" s="2" t="s">
        <v>499</v>
      </c>
      <c r="B289" s="2" t="s">
        <v>500</v>
      </c>
      <c r="C289" s="2" t="s">
        <v>82</v>
      </c>
      <c r="D289" s="2" t="s">
        <v>503</v>
      </c>
      <c r="E289" s="64">
        <v>2658088</v>
      </c>
      <c r="F289" s="142">
        <v>2658088</v>
      </c>
      <c r="G289" s="5">
        <f t="shared" si="11"/>
        <v>0</v>
      </c>
      <c r="H289" s="39">
        <f t="shared" si="12"/>
        <v>0</v>
      </c>
      <c r="I289" s="21" t="s">
        <v>874</v>
      </c>
      <c r="J289" s="25" t="s">
        <v>874</v>
      </c>
      <c r="K289" s="141"/>
      <c r="L289" s="77"/>
      <c r="M289" s="77"/>
      <c r="N289" s="77"/>
      <c r="O289" s="77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</row>
    <row r="290" spans="1:77" s="54" customFormat="1" x14ac:dyDescent="0.2">
      <c r="A290" s="2" t="s">
        <v>499</v>
      </c>
      <c r="B290" s="2" t="s">
        <v>500</v>
      </c>
      <c r="C290" s="2" t="s">
        <v>185</v>
      </c>
      <c r="D290" s="2" t="s">
        <v>504</v>
      </c>
      <c r="E290" s="64">
        <v>1565661</v>
      </c>
      <c r="F290" s="142">
        <v>1565661</v>
      </c>
      <c r="G290" s="5">
        <f t="shared" si="11"/>
        <v>0</v>
      </c>
      <c r="H290" s="39">
        <f t="shared" si="12"/>
        <v>0</v>
      </c>
      <c r="I290" s="21" t="s">
        <v>874</v>
      </c>
      <c r="J290" s="25" t="s">
        <v>874</v>
      </c>
      <c r="K290" s="141"/>
      <c r="L290" s="77"/>
      <c r="M290" s="77"/>
      <c r="N290" s="77"/>
      <c r="O290" s="77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</row>
    <row r="291" spans="1:77" s="54" customFormat="1" x14ac:dyDescent="0.2">
      <c r="A291" s="2" t="s">
        <v>499</v>
      </c>
      <c r="B291" s="2" t="s">
        <v>500</v>
      </c>
      <c r="C291" s="2" t="s">
        <v>39</v>
      </c>
      <c r="D291" s="2" t="s">
        <v>505</v>
      </c>
      <c r="E291" s="64">
        <v>4462331</v>
      </c>
      <c r="F291" s="142">
        <v>4462331</v>
      </c>
      <c r="G291" s="5">
        <f t="shared" si="11"/>
        <v>0</v>
      </c>
      <c r="H291" s="39">
        <f t="shared" si="12"/>
        <v>0</v>
      </c>
      <c r="I291" s="21" t="s">
        <v>874</v>
      </c>
      <c r="J291" s="25" t="s">
        <v>874</v>
      </c>
      <c r="K291" s="141"/>
      <c r="L291" s="77"/>
      <c r="M291" s="77"/>
      <c r="N291" s="77"/>
      <c r="O291" s="77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</row>
    <row r="292" spans="1:77" s="54" customFormat="1" x14ac:dyDescent="0.2">
      <c r="A292" s="2" t="s">
        <v>499</v>
      </c>
      <c r="B292" s="2" t="s">
        <v>500</v>
      </c>
      <c r="C292" s="2" t="s">
        <v>193</v>
      </c>
      <c r="D292" s="2" t="s">
        <v>506</v>
      </c>
      <c r="E292" s="64">
        <v>5809531</v>
      </c>
      <c r="F292" s="142">
        <v>5809531</v>
      </c>
      <c r="G292" s="5">
        <f t="shared" si="11"/>
        <v>0</v>
      </c>
      <c r="H292" s="39">
        <f t="shared" si="12"/>
        <v>0</v>
      </c>
      <c r="I292" s="21" t="s">
        <v>874</v>
      </c>
      <c r="J292" s="25" t="s">
        <v>874</v>
      </c>
      <c r="K292" s="141"/>
      <c r="L292" s="77"/>
      <c r="M292" s="77"/>
      <c r="N292" s="77"/>
      <c r="O292" s="77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</row>
    <row r="293" spans="1:77" s="54" customFormat="1" x14ac:dyDescent="0.2">
      <c r="A293" s="2" t="s">
        <v>507</v>
      </c>
      <c r="B293" s="2" t="s">
        <v>508</v>
      </c>
      <c r="C293" s="2" t="s">
        <v>230</v>
      </c>
      <c r="D293" s="2" t="s">
        <v>509</v>
      </c>
      <c r="E293" s="64">
        <v>656622</v>
      </c>
      <c r="F293" s="142">
        <v>656622</v>
      </c>
      <c r="G293" s="5">
        <f t="shared" si="11"/>
        <v>0</v>
      </c>
      <c r="H293" s="39">
        <f t="shared" si="12"/>
        <v>0</v>
      </c>
      <c r="I293" s="21" t="s">
        <v>874</v>
      </c>
      <c r="J293" s="25" t="s">
        <v>874</v>
      </c>
      <c r="K293" s="141"/>
      <c r="L293" s="77"/>
      <c r="M293" s="77"/>
      <c r="N293" s="77"/>
      <c r="O293" s="77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</row>
    <row r="294" spans="1:77" s="54" customFormat="1" x14ac:dyDescent="0.2">
      <c r="A294" s="2" t="s">
        <v>507</v>
      </c>
      <c r="B294" s="2" t="s">
        <v>508</v>
      </c>
      <c r="C294" s="2" t="s">
        <v>510</v>
      </c>
      <c r="D294" s="2" t="s">
        <v>511</v>
      </c>
      <c r="E294" s="64">
        <v>1562948</v>
      </c>
      <c r="F294" s="142">
        <v>1562948</v>
      </c>
      <c r="G294" s="5">
        <f t="shared" si="11"/>
        <v>0</v>
      </c>
      <c r="H294" s="39">
        <f t="shared" si="12"/>
        <v>0</v>
      </c>
      <c r="I294" s="21" t="s">
        <v>874</v>
      </c>
      <c r="J294" s="25" t="s">
        <v>874</v>
      </c>
      <c r="K294" s="141"/>
      <c r="L294" s="77"/>
      <c r="M294" s="77"/>
      <c r="N294" s="77"/>
      <c r="O294" s="77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</row>
    <row r="295" spans="1:77" s="54" customFormat="1" x14ac:dyDescent="0.2">
      <c r="A295" s="2" t="s">
        <v>507</v>
      </c>
      <c r="B295" s="2" t="s">
        <v>508</v>
      </c>
      <c r="C295" s="2" t="s">
        <v>512</v>
      </c>
      <c r="D295" s="2" t="s">
        <v>513</v>
      </c>
      <c r="E295" s="64">
        <v>328311</v>
      </c>
      <c r="F295" s="142">
        <v>328311</v>
      </c>
      <c r="G295" s="5">
        <f t="shared" si="11"/>
        <v>0</v>
      </c>
      <c r="H295" s="39">
        <f t="shared" si="12"/>
        <v>0</v>
      </c>
      <c r="I295" s="21" t="s">
        <v>874</v>
      </c>
      <c r="J295" s="25" t="s">
        <v>874</v>
      </c>
      <c r="K295" s="141"/>
      <c r="L295" s="77"/>
      <c r="M295" s="77"/>
      <c r="N295" s="77"/>
      <c r="O295" s="77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</row>
    <row r="296" spans="1:77" s="54" customFormat="1" x14ac:dyDescent="0.2">
      <c r="A296" s="2" t="s">
        <v>507</v>
      </c>
      <c r="B296" s="2" t="s">
        <v>508</v>
      </c>
      <c r="C296" s="2" t="s">
        <v>313</v>
      </c>
      <c r="D296" s="2" t="s">
        <v>514</v>
      </c>
      <c r="E296" s="64">
        <v>1184548</v>
      </c>
      <c r="F296" s="142">
        <v>1184548</v>
      </c>
      <c r="G296" s="5">
        <f t="shared" si="11"/>
        <v>0</v>
      </c>
      <c r="H296" s="39">
        <f t="shared" si="12"/>
        <v>0</v>
      </c>
      <c r="I296" s="21" t="s">
        <v>874</v>
      </c>
      <c r="J296" s="25" t="s">
        <v>874</v>
      </c>
      <c r="K296" s="141"/>
      <c r="L296" s="77"/>
      <c r="M296" s="77"/>
      <c r="N296" s="77"/>
      <c r="O296" s="77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</row>
    <row r="297" spans="1:77" s="54" customFormat="1" x14ac:dyDescent="0.2">
      <c r="A297" s="2" t="s">
        <v>507</v>
      </c>
      <c r="B297" s="2" t="s">
        <v>508</v>
      </c>
      <c r="C297" s="2" t="s">
        <v>135</v>
      </c>
      <c r="D297" s="2" t="s">
        <v>515</v>
      </c>
      <c r="E297" s="64">
        <v>1224404</v>
      </c>
      <c r="F297" s="142">
        <v>1224404</v>
      </c>
      <c r="G297" s="5">
        <f t="shared" si="11"/>
        <v>0</v>
      </c>
      <c r="H297" s="39">
        <f t="shared" si="12"/>
        <v>0</v>
      </c>
      <c r="I297" s="21" t="s">
        <v>874</v>
      </c>
      <c r="J297" s="25" t="s">
        <v>874</v>
      </c>
      <c r="K297" s="141"/>
      <c r="L297" s="77"/>
      <c r="M297" s="77"/>
      <c r="N297" s="77"/>
      <c r="O297" s="77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</row>
    <row r="298" spans="1:77" s="54" customFormat="1" x14ac:dyDescent="0.2">
      <c r="A298" s="2" t="s">
        <v>507</v>
      </c>
      <c r="B298" s="2" t="s">
        <v>508</v>
      </c>
      <c r="C298" s="2" t="s">
        <v>82</v>
      </c>
      <c r="D298" s="2" t="s">
        <v>516</v>
      </c>
      <c r="E298" s="64">
        <v>4865339</v>
      </c>
      <c r="F298" s="142">
        <v>4865339</v>
      </c>
      <c r="G298" s="5">
        <f t="shared" si="11"/>
        <v>0</v>
      </c>
      <c r="H298" s="39">
        <f t="shared" si="12"/>
        <v>0</v>
      </c>
      <c r="I298" s="21" t="s">
        <v>874</v>
      </c>
      <c r="J298" s="25" t="s">
        <v>874</v>
      </c>
      <c r="K298" s="141"/>
      <c r="L298" s="77"/>
      <c r="M298" s="77"/>
      <c r="N298" s="77"/>
      <c r="O298" s="77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</row>
    <row r="299" spans="1:77" s="54" customFormat="1" x14ac:dyDescent="0.2">
      <c r="A299" s="2" t="s">
        <v>507</v>
      </c>
      <c r="B299" s="2" t="s">
        <v>508</v>
      </c>
      <c r="C299" s="2" t="s">
        <v>59</v>
      </c>
      <c r="D299" s="2" t="s">
        <v>517</v>
      </c>
      <c r="E299" s="64">
        <v>2732766</v>
      </c>
      <c r="F299" s="142">
        <v>2732766</v>
      </c>
      <c r="G299" s="5">
        <f t="shared" si="11"/>
        <v>0</v>
      </c>
      <c r="H299" s="39">
        <f t="shared" si="12"/>
        <v>0</v>
      </c>
      <c r="I299" s="21" t="s">
        <v>874</v>
      </c>
      <c r="J299" s="25" t="s">
        <v>874</v>
      </c>
      <c r="K299" s="141"/>
      <c r="L299" s="77"/>
      <c r="M299" s="77"/>
      <c r="N299" s="77"/>
      <c r="O299" s="77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</row>
    <row r="300" spans="1:77" s="54" customFormat="1" x14ac:dyDescent="0.2">
      <c r="A300" s="2" t="s">
        <v>507</v>
      </c>
      <c r="B300" s="2" t="s">
        <v>508</v>
      </c>
      <c r="C300" s="2" t="s">
        <v>18</v>
      </c>
      <c r="D300" s="2" t="s">
        <v>518</v>
      </c>
      <c r="E300" s="64">
        <v>1654255</v>
      </c>
      <c r="F300" s="142">
        <v>1654255</v>
      </c>
      <c r="G300" s="5">
        <f t="shared" si="11"/>
        <v>0</v>
      </c>
      <c r="H300" s="39">
        <f t="shared" si="12"/>
        <v>0</v>
      </c>
      <c r="I300" s="21" t="s">
        <v>874</v>
      </c>
      <c r="J300" s="25" t="s">
        <v>874</v>
      </c>
      <c r="K300" s="141"/>
      <c r="L300" s="77"/>
      <c r="M300" s="77"/>
      <c r="N300" s="77"/>
      <c r="O300" s="77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</row>
    <row r="301" spans="1:77" s="54" customFormat="1" x14ac:dyDescent="0.2">
      <c r="A301" s="2" t="s">
        <v>507</v>
      </c>
      <c r="B301" s="2" t="s">
        <v>508</v>
      </c>
      <c r="C301" s="2" t="s">
        <v>353</v>
      </c>
      <c r="D301" s="2" t="s">
        <v>519</v>
      </c>
      <c r="E301" s="64">
        <v>921221</v>
      </c>
      <c r="F301" s="142">
        <v>921221</v>
      </c>
      <c r="G301" s="5">
        <f t="shared" si="11"/>
        <v>0</v>
      </c>
      <c r="H301" s="39">
        <f t="shared" si="12"/>
        <v>0</v>
      </c>
      <c r="I301" s="21" t="s">
        <v>874</v>
      </c>
      <c r="J301" s="25" t="s">
        <v>874</v>
      </c>
      <c r="K301" s="141"/>
      <c r="L301" s="77"/>
      <c r="M301" s="77"/>
      <c r="N301" s="77"/>
      <c r="O301" s="77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</row>
    <row r="302" spans="1:77" s="54" customFormat="1" x14ac:dyDescent="0.2">
      <c r="A302" s="2" t="s">
        <v>507</v>
      </c>
      <c r="B302" s="2" t="s">
        <v>508</v>
      </c>
      <c r="C302" s="2" t="s">
        <v>369</v>
      </c>
      <c r="D302" s="2" t="s">
        <v>520</v>
      </c>
      <c r="E302" s="64">
        <v>1610014</v>
      </c>
      <c r="F302" s="142">
        <v>1610014</v>
      </c>
      <c r="G302" s="5">
        <f t="shared" si="11"/>
        <v>0</v>
      </c>
      <c r="H302" s="39">
        <f t="shared" si="12"/>
        <v>0</v>
      </c>
      <c r="I302" s="21" t="s">
        <v>874</v>
      </c>
      <c r="J302" s="25" t="s">
        <v>874</v>
      </c>
      <c r="K302" s="141"/>
      <c r="L302" s="77"/>
      <c r="M302" s="77"/>
      <c r="N302" s="77"/>
      <c r="O302" s="77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</row>
    <row r="303" spans="1:77" s="54" customFormat="1" x14ac:dyDescent="0.2">
      <c r="A303" s="2" t="s">
        <v>507</v>
      </c>
      <c r="B303" s="2" t="s">
        <v>508</v>
      </c>
      <c r="C303" s="2" t="s">
        <v>181</v>
      </c>
      <c r="D303" s="2" t="s">
        <v>521</v>
      </c>
      <c r="E303" s="64">
        <v>1967380</v>
      </c>
      <c r="F303" s="142">
        <v>1967380</v>
      </c>
      <c r="G303" s="5">
        <f t="shared" si="11"/>
        <v>0</v>
      </c>
      <c r="H303" s="39">
        <f t="shared" si="12"/>
        <v>0</v>
      </c>
      <c r="I303" s="21" t="s">
        <v>874</v>
      </c>
      <c r="J303" s="25" t="s">
        <v>874</v>
      </c>
      <c r="K303" s="141"/>
      <c r="L303" s="77"/>
      <c r="M303" s="77"/>
      <c r="N303" s="77"/>
      <c r="O303" s="77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</row>
    <row r="304" spans="1:77" s="54" customFormat="1" x14ac:dyDescent="0.2">
      <c r="A304" s="2" t="s">
        <v>507</v>
      </c>
      <c r="B304" s="2" t="s">
        <v>508</v>
      </c>
      <c r="C304" s="2" t="s">
        <v>398</v>
      </c>
      <c r="D304" s="2" t="s">
        <v>522</v>
      </c>
      <c r="E304" s="64">
        <v>1337738</v>
      </c>
      <c r="F304" s="142">
        <v>1337738</v>
      </c>
      <c r="G304" s="5">
        <f t="shared" si="11"/>
        <v>0</v>
      </c>
      <c r="H304" s="39">
        <f t="shared" si="12"/>
        <v>0</v>
      </c>
      <c r="I304" s="21" t="s">
        <v>874</v>
      </c>
      <c r="J304" s="25" t="s">
        <v>874</v>
      </c>
      <c r="K304" s="141"/>
      <c r="L304" s="77"/>
      <c r="M304" s="77"/>
      <c r="N304" s="77"/>
      <c r="O304" s="77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</row>
    <row r="305" spans="1:77" s="54" customFormat="1" x14ac:dyDescent="0.2">
      <c r="A305" s="2" t="s">
        <v>507</v>
      </c>
      <c r="B305" s="2" t="s">
        <v>508</v>
      </c>
      <c r="C305" s="2" t="s">
        <v>147</v>
      </c>
      <c r="D305" s="2" t="s">
        <v>523</v>
      </c>
      <c r="E305" s="64">
        <v>5294847</v>
      </c>
      <c r="F305" s="142">
        <v>5294847</v>
      </c>
      <c r="G305" s="5">
        <f t="shared" si="11"/>
        <v>0</v>
      </c>
      <c r="H305" s="39">
        <f t="shared" si="12"/>
        <v>0</v>
      </c>
      <c r="I305" s="21" t="s">
        <v>874</v>
      </c>
      <c r="J305" s="25" t="s">
        <v>874</v>
      </c>
      <c r="K305" s="141"/>
      <c r="L305" s="77"/>
      <c r="M305" s="77"/>
      <c r="N305" s="77"/>
      <c r="O305" s="77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</row>
    <row r="306" spans="1:77" s="54" customFormat="1" x14ac:dyDescent="0.2">
      <c r="A306" s="2" t="s">
        <v>524</v>
      </c>
      <c r="B306" s="2" t="s">
        <v>525</v>
      </c>
      <c r="C306" s="2" t="s">
        <v>176</v>
      </c>
      <c r="D306" s="2" t="s">
        <v>526</v>
      </c>
      <c r="E306" s="64">
        <v>460587</v>
      </c>
      <c r="F306" s="142">
        <v>460587</v>
      </c>
      <c r="G306" s="5">
        <f t="shared" si="11"/>
        <v>0</v>
      </c>
      <c r="H306" s="39">
        <f t="shared" si="12"/>
        <v>0</v>
      </c>
      <c r="I306" s="21" t="s">
        <v>874</v>
      </c>
      <c r="J306" s="25" t="s">
        <v>874</v>
      </c>
      <c r="K306" s="141"/>
      <c r="L306" s="77"/>
      <c r="M306" s="77"/>
      <c r="N306" s="77"/>
      <c r="O306" s="77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</row>
    <row r="307" spans="1:77" s="54" customFormat="1" x14ac:dyDescent="0.2">
      <c r="A307" s="2" t="s">
        <v>524</v>
      </c>
      <c r="B307" s="2" t="s">
        <v>525</v>
      </c>
      <c r="C307" s="2" t="s">
        <v>190</v>
      </c>
      <c r="D307" s="2" t="s">
        <v>527</v>
      </c>
      <c r="E307" s="64">
        <v>512102</v>
      </c>
      <c r="F307" s="142">
        <v>512102</v>
      </c>
      <c r="G307" s="5">
        <f t="shared" si="11"/>
        <v>0</v>
      </c>
      <c r="H307" s="39">
        <f t="shared" si="12"/>
        <v>0</v>
      </c>
      <c r="I307" s="21" t="s">
        <v>874</v>
      </c>
      <c r="J307" s="25" t="s">
        <v>874</v>
      </c>
      <c r="K307" s="141"/>
      <c r="L307" s="77"/>
      <c r="M307" s="77"/>
      <c r="N307" s="77"/>
      <c r="O307" s="77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</row>
    <row r="308" spans="1:77" s="54" customFormat="1" x14ac:dyDescent="0.2">
      <c r="A308" s="2" t="s">
        <v>524</v>
      </c>
      <c r="B308" s="2" t="s">
        <v>525</v>
      </c>
      <c r="C308" s="2" t="s">
        <v>26</v>
      </c>
      <c r="D308" s="2" t="s">
        <v>528</v>
      </c>
      <c r="E308" s="64">
        <v>3656148</v>
      </c>
      <c r="F308" s="142">
        <v>3656148</v>
      </c>
      <c r="G308" s="5">
        <f t="shared" si="11"/>
        <v>0</v>
      </c>
      <c r="H308" s="39">
        <f t="shared" si="12"/>
        <v>0</v>
      </c>
      <c r="I308" s="21" t="s">
        <v>874</v>
      </c>
      <c r="J308" s="25" t="s">
        <v>874</v>
      </c>
      <c r="K308" s="141"/>
      <c r="L308" s="77"/>
      <c r="M308" s="77"/>
      <c r="N308" s="77"/>
      <c r="O308" s="77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</row>
    <row r="309" spans="1:77" s="54" customFormat="1" x14ac:dyDescent="0.2">
      <c r="A309" s="2" t="s">
        <v>524</v>
      </c>
      <c r="B309" s="2" t="s">
        <v>525</v>
      </c>
      <c r="C309" s="2" t="s">
        <v>41</v>
      </c>
      <c r="D309" s="2" t="s">
        <v>529</v>
      </c>
      <c r="E309" s="64">
        <v>4534043</v>
      </c>
      <c r="F309" s="142">
        <v>4534043</v>
      </c>
      <c r="G309" s="5">
        <f t="shared" si="11"/>
        <v>0</v>
      </c>
      <c r="H309" s="39">
        <f t="shared" si="12"/>
        <v>0</v>
      </c>
      <c r="I309" s="21" t="s">
        <v>874</v>
      </c>
      <c r="J309" s="25" t="s">
        <v>874</v>
      </c>
      <c r="K309" s="141"/>
      <c r="L309" s="77"/>
      <c r="M309" s="77"/>
      <c r="N309" s="77"/>
      <c r="O309" s="77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</row>
    <row r="310" spans="1:77" s="54" customFormat="1" x14ac:dyDescent="0.2">
      <c r="A310" s="2" t="s">
        <v>524</v>
      </c>
      <c r="B310" s="2" t="s">
        <v>525</v>
      </c>
      <c r="C310" s="2" t="s">
        <v>123</v>
      </c>
      <c r="D310" s="2" t="s">
        <v>530</v>
      </c>
      <c r="E310" s="64">
        <v>914425</v>
      </c>
      <c r="F310" s="142">
        <v>914425</v>
      </c>
      <c r="G310" s="5">
        <f t="shared" si="11"/>
        <v>0</v>
      </c>
      <c r="H310" s="39">
        <f t="shared" si="12"/>
        <v>0</v>
      </c>
      <c r="I310" s="21" t="s">
        <v>874</v>
      </c>
      <c r="J310" s="25" t="s">
        <v>874</v>
      </c>
      <c r="K310" s="141"/>
      <c r="L310" s="77"/>
      <c r="M310" s="77"/>
      <c r="N310" s="77"/>
      <c r="O310" s="77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</row>
    <row r="311" spans="1:77" s="54" customFormat="1" x14ac:dyDescent="0.2">
      <c r="A311" s="2" t="s">
        <v>524</v>
      </c>
      <c r="B311" s="2" t="s">
        <v>525</v>
      </c>
      <c r="C311" s="2" t="s">
        <v>101</v>
      </c>
      <c r="D311" s="2" t="s">
        <v>531</v>
      </c>
      <c r="E311" s="64">
        <v>406155</v>
      </c>
      <c r="F311" s="142">
        <v>406155</v>
      </c>
      <c r="G311" s="5">
        <f t="shared" si="11"/>
        <v>0</v>
      </c>
      <c r="H311" s="39">
        <f t="shared" si="12"/>
        <v>0</v>
      </c>
      <c r="I311" s="21" t="s">
        <v>874</v>
      </c>
      <c r="J311" s="25" t="s">
        <v>874</v>
      </c>
      <c r="K311" s="141"/>
      <c r="L311" s="77"/>
      <c r="M311" s="77"/>
      <c r="N311" s="77"/>
      <c r="O311" s="77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</row>
    <row r="312" spans="1:77" s="54" customFormat="1" x14ac:dyDescent="0.2">
      <c r="A312" s="2" t="s">
        <v>532</v>
      </c>
      <c r="B312" s="2" t="s">
        <v>533</v>
      </c>
      <c r="C312" s="2" t="s">
        <v>26</v>
      </c>
      <c r="D312" s="2" t="s">
        <v>534</v>
      </c>
      <c r="E312" s="64">
        <v>5078889</v>
      </c>
      <c r="F312" s="142">
        <v>5078889</v>
      </c>
      <c r="G312" s="5">
        <f t="shared" si="11"/>
        <v>0</v>
      </c>
      <c r="H312" s="39">
        <f t="shared" si="12"/>
        <v>0</v>
      </c>
      <c r="I312" s="21" t="s">
        <v>874</v>
      </c>
      <c r="J312" s="25" t="s">
        <v>874</v>
      </c>
      <c r="K312" s="141"/>
      <c r="L312" s="77"/>
      <c r="M312" s="77"/>
      <c r="N312" s="77"/>
      <c r="O312" s="77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</row>
    <row r="313" spans="1:77" s="54" customFormat="1" x14ac:dyDescent="0.2">
      <c r="A313" s="2" t="s">
        <v>532</v>
      </c>
      <c r="B313" s="2" t="s">
        <v>533</v>
      </c>
      <c r="C313" s="2" t="s">
        <v>185</v>
      </c>
      <c r="D313" s="2" t="s">
        <v>535</v>
      </c>
      <c r="E313" s="64">
        <v>1604521</v>
      </c>
      <c r="F313" s="142">
        <v>1604521</v>
      </c>
      <c r="G313" s="5">
        <f t="shared" si="11"/>
        <v>0</v>
      </c>
      <c r="H313" s="39">
        <f t="shared" si="12"/>
        <v>0</v>
      </c>
      <c r="I313" s="21" t="s">
        <v>874</v>
      </c>
      <c r="J313" s="25" t="s">
        <v>874</v>
      </c>
      <c r="K313" s="141"/>
      <c r="L313" s="77"/>
      <c r="M313" s="77"/>
      <c r="N313" s="77"/>
      <c r="O313" s="77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</row>
    <row r="314" spans="1:77" s="54" customFormat="1" x14ac:dyDescent="0.2">
      <c r="A314" s="2" t="s">
        <v>536</v>
      </c>
      <c r="B314" s="2" t="s">
        <v>537</v>
      </c>
      <c r="C314" s="2" t="s">
        <v>510</v>
      </c>
      <c r="D314" s="2" t="s">
        <v>538</v>
      </c>
      <c r="E314" s="64">
        <v>406848</v>
      </c>
      <c r="F314" s="142">
        <v>406848</v>
      </c>
      <c r="G314" s="5">
        <f t="shared" si="11"/>
        <v>0</v>
      </c>
      <c r="H314" s="39">
        <f t="shared" si="12"/>
        <v>0</v>
      </c>
      <c r="I314" s="21" t="s">
        <v>874</v>
      </c>
      <c r="J314" s="25" t="s">
        <v>874</v>
      </c>
      <c r="K314" s="141"/>
      <c r="L314" s="77"/>
      <c r="M314" s="77"/>
      <c r="N314" s="77"/>
      <c r="O314" s="77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</row>
    <row r="315" spans="1:77" s="54" customFormat="1" x14ac:dyDescent="0.2">
      <c r="A315" s="2" t="s">
        <v>536</v>
      </c>
      <c r="B315" s="2" t="s">
        <v>537</v>
      </c>
      <c r="C315" s="2" t="s">
        <v>57</v>
      </c>
      <c r="D315" s="2" t="s">
        <v>539</v>
      </c>
      <c r="E315" s="64">
        <v>2858222</v>
      </c>
      <c r="F315" s="142">
        <v>2858222</v>
      </c>
      <c r="G315" s="5">
        <f t="shared" si="11"/>
        <v>0</v>
      </c>
      <c r="H315" s="39">
        <f t="shared" si="12"/>
        <v>0</v>
      </c>
      <c r="I315" s="21" t="s">
        <v>874</v>
      </c>
      <c r="J315" s="25" t="s">
        <v>874</v>
      </c>
      <c r="K315" s="141"/>
      <c r="L315" s="77"/>
      <c r="M315" s="77"/>
      <c r="N315" s="77"/>
      <c r="O315" s="77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</row>
    <row r="316" spans="1:77" s="54" customFormat="1" x14ac:dyDescent="0.2">
      <c r="A316" s="2" t="s">
        <v>536</v>
      </c>
      <c r="B316" s="2" t="s">
        <v>537</v>
      </c>
      <c r="C316" s="2" t="s">
        <v>79</v>
      </c>
      <c r="D316" s="2" t="s">
        <v>540</v>
      </c>
      <c r="E316" s="64">
        <v>3410910</v>
      </c>
      <c r="F316" s="142">
        <v>3410910</v>
      </c>
      <c r="G316" s="5">
        <f t="shared" si="11"/>
        <v>0</v>
      </c>
      <c r="H316" s="39">
        <f t="shared" si="12"/>
        <v>0</v>
      </c>
      <c r="I316" s="21" t="s">
        <v>874</v>
      </c>
      <c r="J316" s="25" t="s">
        <v>874</v>
      </c>
      <c r="K316" s="141"/>
      <c r="L316" s="77"/>
      <c r="M316" s="77"/>
      <c r="N316" s="77"/>
      <c r="O316" s="77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</row>
    <row r="317" spans="1:77" s="54" customFormat="1" x14ac:dyDescent="0.2">
      <c r="A317" s="2" t="s">
        <v>536</v>
      </c>
      <c r="B317" s="2" t="s">
        <v>537</v>
      </c>
      <c r="C317" s="2" t="s">
        <v>59</v>
      </c>
      <c r="D317" s="2" t="s">
        <v>541</v>
      </c>
      <c r="E317" s="64">
        <v>1013381</v>
      </c>
      <c r="F317" s="142">
        <v>1013381</v>
      </c>
      <c r="G317" s="5">
        <f t="shared" si="11"/>
        <v>0</v>
      </c>
      <c r="H317" s="39">
        <f t="shared" si="12"/>
        <v>0</v>
      </c>
      <c r="I317" s="21" t="s">
        <v>874</v>
      </c>
      <c r="J317" s="25" t="s">
        <v>874</v>
      </c>
      <c r="K317" s="141"/>
      <c r="L317" s="77"/>
      <c r="M317" s="77"/>
      <c r="N317" s="77"/>
      <c r="O317" s="77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</row>
    <row r="318" spans="1:77" s="54" customFormat="1" x14ac:dyDescent="0.2">
      <c r="A318" s="2" t="s">
        <v>536</v>
      </c>
      <c r="B318" s="2" t="s">
        <v>537</v>
      </c>
      <c r="C318" s="2" t="s">
        <v>215</v>
      </c>
      <c r="D318" s="2" t="s">
        <v>542</v>
      </c>
      <c r="E318" s="64">
        <v>3073699</v>
      </c>
      <c r="F318" s="142">
        <v>3073699</v>
      </c>
      <c r="G318" s="5">
        <f t="shared" si="11"/>
        <v>0</v>
      </c>
      <c r="H318" s="39">
        <f t="shared" si="12"/>
        <v>0</v>
      </c>
      <c r="I318" s="21" t="s">
        <v>874</v>
      </c>
      <c r="J318" s="25" t="s">
        <v>874</v>
      </c>
      <c r="K318" s="141"/>
      <c r="L318" s="77"/>
      <c r="M318" s="77"/>
      <c r="N318" s="77"/>
      <c r="O318" s="77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</row>
    <row r="319" spans="1:77" s="54" customFormat="1" x14ac:dyDescent="0.2">
      <c r="A319" s="2" t="s">
        <v>536</v>
      </c>
      <c r="B319" s="2" t="s">
        <v>537</v>
      </c>
      <c r="C319" s="2" t="s">
        <v>95</v>
      </c>
      <c r="D319" s="2" t="s">
        <v>543</v>
      </c>
      <c r="E319" s="64">
        <v>16329425</v>
      </c>
      <c r="F319" s="142">
        <v>16329425</v>
      </c>
      <c r="G319" s="5">
        <f t="shared" si="11"/>
        <v>0</v>
      </c>
      <c r="H319" s="39">
        <f t="shared" si="12"/>
        <v>0</v>
      </c>
      <c r="I319" s="21" t="s">
        <v>874</v>
      </c>
      <c r="J319" s="25" t="s">
        <v>874</v>
      </c>
      <c r="K319" s="141"/>
      <c r="L319" s="77"/>
      <c r="M319" s="77"/>
      <c r="N319" s="77"/>
      <c r="O319" s="77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</row>
    <row r="320" spans="1:77" s="54" customFormat="1" x14ac:dyDescent="0.2">
      <c r="A320" s="2" t="s">
        <v>536</v>
      </c>
      <c r="B320" s="2" t="s">
        <v>537</v>
      </c>
      <c r="C320" s="2" t="s">
        <v>193</v>
      </c>
      <c r="D320" s="2" t="s">
        <v>544</v>
      </c>
      <c r="E320" s="64">
        <v>5952106</v>
      </c>
      <c r="F320" s="142">
        <v>5952106</v>
      </c>
      <c r="G320" s="5">
        <f t="shared" si="11"/>
        <v>0</v>
      </c>
      <c r="H320" s="39">
        <f t="shared" si="12"/>
        <v>0</v>
      </c>
      <c r="I320" s="21" t="s">
        <v>874</v>
      </c>
      <c r="J320" s="25" t="s">
        <v>874</v>
      </c>
      <c r="K320" s="141"/>
      <c r="L320" s="77"/>
      <c r="M320" s="77"/>
      <c r="N320" s="77"/>
      <c r="O320" s="77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</row>
    <row r="321" spans="1:77" s="54" customFormat="1" x14ac:dyDescent="0.2">
      <c r="A321" s="2" t="s">
        <v>536</v>
      </c>
      <c r="B321" s="2" t="s">
        <v>537</v>
      </c>
      <c r="C321" s="2" t="s">
        <v>28</v>
      </c>
      <c r="D321" s="2" t="s">
        <v>545</v>
      </c>
      <c r="E321" s="64">
        <v>724094</v>
      </c>
      <c r="F321" s="142">
        <v>724094</v>
      </c>
      <c r="G321" s="5">
        <f t="shared" si="11"/>
        <v>0</v>
      </c>
      <c r="H321" s="39">
        <f t="shared" si="12"/>
        <v>0</v>
      </c>
      <c r="I321" s="21" t="s">
        <v>874</v>
      </c>
      <c r="J321" s="25" t="s">
        <v>874</v>
      </c>
      <c r="K321" s="141"/>
      <c r="L321" s="77"/>
      <c r="M321" s="77"/>
      <c r="N321" s="77"/>
      <c r="O321" s="77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</row>
    <row r="322" spans="1:77" s="54" customFormat="1" x14ac:dyDescent="0.2">
      <c r="A322" s="2" t="s">
        <v>536</v>
      </c>
      <c r="B322" s="2" t="s">
        <v>537</v>
      </c>
      <c r="C322" s="2" t="s">
        <v>147</v>
      </c>
      <c r="D322" s="2" t="s">
        <v>546</v>
      </c>
      <c r="E322" s="64">
        <v>3010523</v>
      </c>
      <c r="F322" s="142">
        <v>3010523</v>
      </c>
      <c r="G322" s="5">
        <f t="shared" si="11"/>
        <v>0</v>
      </c>
      <c r="H322" s="39">
        <f t="shared" si="12"/>
        <v>0</v>
      </c>
      <c r="I322" s="21" t="s">
        <v>874</v>
      </c>
      <c r="J322" s="25" t="s">
        <v>874</v>
      </c>
      <c r="K322" s="141"/>
      <c r="L322" s="77"/>
      <c r="M322" s="77"/>
      <c r="N322" s="77"/>
      <c r="O322" s="77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</row>
    <row r="323" spans="1:77" s="54" customFormat="1" x14ac:dyDescent="0.2">
      <c r="A323" s="2" t="s">
        <v>536</v>
      </c>
      <c r="B323" s="2" t="s">
        <v>537</v>
      </c>
      <c r="C323" s="2" t="s">
        <v>547</v>
      </c>
      <c r="D323" s="2" t="s">
        <v>548</v>
      </c>
      <c r="E323" s="64">
        <v>1879366</v>
      </c>
      <c r="F323" s="142">
        <v>1879366</v>
      </c>
      <c r="G323" s="5">
        <f t="shared" si="11"/>
        <v>0</v>
      </c>
      <c r="H323" s="39">
        <f t="shared" si="12"/>
        <v>0</v>
      </c>
      <c r="I323" s="21" t="s">
        <v>874</v>
      </c>
      <c r="J323" s="25" t="s">
        <v>874</v>
      </c>
      <c r="K323" s="141"/>
      <c r="L323" s="77"/>
      <c r="M323" s="77"/>
      <c r="N323" s="77"/>
      <c r="O323" s="77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</row>
    <row r="324" spans="1:77" s="54" customFormat="1" x14ac:dyDescent="0.2">
      <c r="A324" s="2" t="s">
        <v>549</v>
      </c>
      <c r="B324" s="2" t="s">
        <v>550</v>
      </c>
      <c r="C324" s="2" t="s">
        <v>26</v>
      </c>
      <c r="D324" s="2" t="s">
        <v>551</v>
      </c>
      <c r="E324" s="64">
        <v>2018687</v>
      </c>
      <c r="F324" s="142">
        <v>2018687</v>
      </c>
      <c r="G324" s="5">
        <f t="shared" si="11"/>
        <v>0</v>
      </c>
      <c r="H324" s="39">
        <f t="shared" si="12"/>
        <v>0</v>
      </c>
      <c r="I324" s="21" t="s">
        <v>874</v>
      </c>
      <c r="J324" s="25" t="s">
        <v>874</v>
      </c>
      <c r="K324" s="141"/>
      <c r="L324" s="77"/>
      <c r="M324" s="77"/>
      <c r="N324" s="77"/>
      <c r="O324" s="77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</row>
    <row r="325" spans="1:77" s="54" customFormat="1" x14ac:dyDescent="0.2">
      <c r="A325" s="2" t="s">
        <v>549</v>
      </c>
      <c r="B325" s="2" t="s">
        <v>550</v>
      </c>
      <c r="C325" s="2" t="s">
        <v>57</v>
      </c>
      <c r="D325" s="2" t="s">
        <v>552</v>
      </c>
      <c r="E325" s="64">
        <v>11860</v>
      </c>
      <c r="F325" s="142">
        <v>11860</v>
      </c>
      <c r="G325" s="5">
        <f t="shared" si="11"/>
        <v>0</v>
      </c>
      <c r="H325" s="39">
        <f t="shared" si="12"/>
        <v>0</v>
      </c>
      <c r="I325" s="21">
        <v>1</v>
      </c>
      <c r="J325" s="25" t="s">
        <v>874</v>
      </c>
      <c r="K325" s="141"/>
      <c r="L325" s="77"/>
      <c r="M325" s="77"/>
      <c r="N325" s="77"/>
      <c r="O325" s="77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</row>
    <row r="326" spans="1:77" s="54" customFormat="1" x14ac:dyDescent="0.2">
      <c r="A326" s="2" t="s">
        <v>549</v>
      </c>
      <c r="B326" s="2" t="s">
        <v>550</v>
      </c>
      <c r="C326" s="2" t="s">
        <v>16</v>
      </c>
      <c r="D326" s="2" t="s">
        <v>553</v>
      </c>
      <c r="E326" s="64">
        <v>39643</v>
      </c>
      <c r="F326" s="142">
        <v>39643</v>
      </c>
      <c r="G326" s="5">
        <f t="shared" si="11"/>
        <v>0</v>
      </c>
      <c r="H326" s="39">
        <f t="shared" si="12"/>
        <v>0</v>
      </c>
      <c r="I326" s="21">
        <v>1</v>
      </c>
      <c r="J326" s="25">
        <v>1</v>
      </c>
      <c r="K326" s="141"/>
      <c r="L326" s="77"/>
      <c r="M326" s="77"/>
      <c r="N326" s="77"/>
      <c r="O326" s="77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</row>
    <row r="327" spans="1:77" s="54" customFormat="1" x14ac:dyDescent="0.2">
      <c r="A327" s="2" t="s">
        <v>549</v>
      </c>
      <c r="B327" s="2" t="s">
        <v>550</v>
      </c>
      <c r="C327" s="2" t="s">
        <v>59</v>
      </c>
      <c r="D327" s="2" t="s">
        <v>554</v>
      </c>
      <c r="E327" s="64">
        <v>1086615</v>
      </c>
      <c r="F327" s="142">
        <v>1086615</v>
      </c>
      <c r="G327" s="5">
        <f t="shared" si="11"/>
        <v>0</v>
      </c>
      <c r="H327" s="39">
        <f t="shared" si="12"/>
        <v>0</v>
      </c>
      <c r="I327" s="21" t="s">
        <v>874</v>
      </c>
      <c r="J327" s="25" t="s">
        <v>874</v>
      </c>
      <c r="K327" s="141"/>
      <c r="L327" s="77"/>
      <c r="M327" s="77"/>
      <c r="N327" s="77"/>
      <c r="O327" s="77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</row>
    <row r="328" spans="1:77" s="54" customFormat="1" x14ac:dyDescent="0.2">
      <c r="A328" s="2" t="s">
        <v>555</v>
      </c>
      <c r="B328" s="2" t="s">
        <v>556</v>
      </c>
      <c r="C328" s="2" t="s">
        <v>79</v>
      </c>
      <c r="D328" s="2" t="s">
        <v>557</v>
      </c>
      <c r="E328" s="64">
        <v>2377892</v>
      </c>
      <c r="F328" s="142">
        <v>2377892</v>
      </c>
      <c r="G328" s="5">
        <f t="shared" si="11"/>
        <v>0</v>
      </c>
      <c r="H328" s="39">
        <f t="shared" si="12"/>
        <v>0</v>
      </c>
      <c r="I328" s="21" t="s">
        <v>874</v>
      </c>
      <c r="J328" s="25" t="s">
        <v>874</v>
      </c>
      <c r="K328" s="141"/>
      <c r="L328" s="77"/>
      <c r="M328" s="77"/>
      <c r="N328" s="77"/>
      <c r="O328" s="77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</row>
    <row r="329" spans="1:77" s="54" customFormat="1" x14ac:dyDescent="0.2">
      <c r="A329" s="2" t="s">
        <v>555</v>
      </c>
      <c r="B329" s="2" t="s">
        <v>556</v>
      </c>
      <c r="C329" s="2" t="s">
        <v>84</v>
      </c>
      <c r="D329" s="2" t="s">
        <v>558</v>
      </c>
      <c r="E329" s="64">
        <v>2953835</v>
      </c>
      <c r="F329" s="142">
        <v>2953835</v>
      </c>
      <c r="G329" s="5">
        <f t="shared" ref="G329:G392" si="13">SUM(F329-E329)</f>
        <v>0</v>
      </c>
      <c r="H329" s="39">
        <f t="shared" si="12"/>
        <v>0</v>
      </c>
      <c r="I329" s="21" t="s">
        <v>874</v>
      </c>
      <c r="J329" s="25" t="s">
        <v>874</v>
      </c>
      <c r="K329" s="141"/>
      <c r="L329" s="77"/>
      <c r="M329" s="77"/>
      <c r="N329" s="77"/>
      <c r="O329" s="77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</row>
    <row r="330" spans="1:77" s="54" customFormat="1" x14ac:dyDescent="0.2">
      <c r="A330" s="2" t="s">
        <v>555</v>
      </c>
      <c r="B330" s="2" t="s">
        <v>556</v>
      </c>
      <c r="C330" s="2" t="s">
        <v>63</v>
      </c>
      <c r="D330" s="2" t="s">
        <v>559</v>
      </c>
      <c r="E330" s="64">
        <v>869476</v>
      </c>
      <c r="F330" s="142">
        <v>869476</v>
      </c>
      <c r="G330" s="5">
        <f t="shared" si="13"/>
        <v>0</v>
      </c>
      <c r="H330" s="39">
        <f t="shared" si="12"/>
        <v>0</v>
      </c>
      <c r="I330" s="21" t="s">
        <v>874</v>
      </c>
      <c r="J330" s="25" t="s">
        <v>874</v>
      </c>
      <c r="K330" s="141"/>
      <c r="L330" s="77"/>
      <c r="M330" s="77"/>
      <c r="N330" s="77"/>
      <c r="O330" s="77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</row>
    <row r="331" spans="1:77" s="54" customFormat="1" x14ac:dyDescent="0.2">
      <c r="A331" s="2" t="s">
        <v>560</v>
      </c>
      <c r="B331" s="2" t="s">
        <v>561</v>
      </c>
      <c r="C331" s="2" t="s">
        <v>12</v>
      </c>
      <c r="D331" s="2" t="s">
        <v>562</v>
      </c>
      <c r="E331" s="64">
        <v>552255</v>
      </c>
      <c r="F331" s="142">
        <v>552255</v>
      </c>
      <c r="G331" s="5">
        <f t="shared" si="13"/>
        <v>0</v>
      </c>
      <c r="H331" s="39">
        <f t="shared" si="12"/>
        <v>0</v>
      </c>
      <c r="I331" s="21" t="s">
        <v>874</v>
      </c>
      <c r="J331" s="25" t="s">
        <v>874</v>
      </c>
      <c r="K331" s="141"/>
      <c r="L331" s="77"/>
      <c r="M331" s="77"/>
      <c r="N331" s="77"/>
      <c r="O331" s="77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</row>
    <row r="332" spans="1:77" s="54" customFormat="1" x14ac:dyDescent="0.2">
      <c r="A332" s="2" t="s">
        <v>560</v>
      </c>
      <c r="B332" s="2" t="s">
        <v>561</v>
      </c>
      <c r="C332" s="2" t="s">
        <v>57</v>
      </c>
      <c r="D332" s="2" t="s">
        <v>563</v>
      </c>
      <c r="E332" s="64">
        <v>977459</v>
      </c>
      <c r="F332" s="142">
        <v>977459</v>
      </c>
      <c r="G332" s="5">
        <f t="shared" si="13"/>
        <v>0</v>
      </c>
      <c r="H332" s="39">
        <f t="shared" si="12"/>
        <v>0</v>
      </c>
      <c r="I332" s="21" t="s">
        <v>874</v>
      </c>
      <c r="J332" s="25" t="s">
        <v>874</v>
      </c>
      <c r="K332" s="141"/>
      <c r="L332" s="77"/>
      <c r="M332" s="77"/>
      <c r="N332" s="77"/>
      <c r="O332" s="77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</row>
    <row r="333" spans="1:77" s="54" customFormat="1" x14ac:dyDescent="0.2">
      <c r="A333" s="2" t="s">
        <v>560</v>
      </c>
      <c r="B333" s="2" t="s">
        <v>561</v>
      </c>
      <c r="C333" s="2" t="s">
        <v>369</v>
      </c>
      <c r="D333" s="2" t="s">
        <v>564</v>
      </c>
      <c r="E333" s="64">
        <v>500039</v>
      </c>
      <c r="F333" s="142">
        <v>500039</v>
      </c>
      <c r="G333" s="5">
        <f t="shared" si="13"/>
        <v>0</v>
      </c>
      <c r="H333" s="39">
        <f t="shared" si="12"/>
        <v>0</v>
      </c>
      <c r="I333" s="21" t="s">
        <v>874</v>
      </c>
      <c r="J333" s="25" t="s">
        <v>874</v>
      </c>
      <c r="K333" s="141"/>
      <c r="L333" s="77"/>
      <c r="M333" s="77"/>
      <c r="N333" s="77"/>
      <c r="O333" s="77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</row>
    <row r="334" spans="1:77" s="54" customFormat="1" x14ac:dyDescent="0.2">
      <c r="A334" s="2" t="s">
        <v>560</v>
      </c>
      <c r="B334" s="2" t="s">
        <v>561</v>
      </c>
      <c r="C334" s="2" t="s">
        <v>43</v>
      </c>
      <c r="D334" s="2" t="s">
        <v>565</v>
      </c>
      <c r="E334" s="64">
        <v>2992874</v>
      </c>
      <c r="F334" s="142">
        <v>2992874</v>
      </c>
      <c r="G334" s="5">
        <f t="shared" si="13"/>
        <v>0</v>
      </c>
      <c r="H334" s="39">
        <f t="shared" si="12"/>
        <v>0</v>
      </c>
      <c r="I334" s="21" t="s">
        <v>874</v>
      </c>
      <c r="J334" s="25" t="s">
        <v>874</v>
      </c>
      <c r="K334" s="141"/>
      <c r="L334" s="77"/>
      <c r="M334" s="77"/>
      <c r="N334" s="77"/>
      <c r="O334" s="77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</row>
    <row r="335" spans="1:77" s="54" customFormat="1" x14ac:dyDescent="0.2">
      <c r="A335" s="2" t="s">
        <v>560</v>
      </c>
      <c r="B335" s="2" t="s">
        <v>561</v>
      </c>
      <c r="C335" s="2" t="s">
        <v>61</v>
      </c>
      <c r="D335" s="2" t="s">
        <v>566</v>
      </c>
      <c r="E335" s="64">
        <v>1488790</v>
      </c>
      <c r="F335" s="142">
        <v>1488790</v>
      </c>
      <c r="G335" s="5">
        <f t="shared" si="13"/>
        <v>0</v>
      </c>
      <c r="H335" s="39">
        <f t="shared" si="12"/>
        <v>0</v>
      </c>
      <c r="I335" s="21" t="s">
        <v>874</v>
      </c>
      <c r="J335" s="25" t="s">
        <v>874</v>
      </c>
      <c r="K335" s="141"/>
      <c r="L335" s="77"/>
      <c r="M335" s="77"/>
      <c r="N335" s="77"/>
      <c r="O335" s="77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</row>
    <row r="336" spans="1:77" s="54" customFormat="1" x14ac:dyDescent="0.2">
      <c r="A336" s="2" t="s">
        <v>560</v>
      </c>
      <c r="B336" s="2" t="s">
        <v>561</v>
      </c>
      <c r="C336" s="2" t="s">
        <v>333</v>
      </c>
      <c r="D336" s="2" t="s">
        <v>567</v>
      </c>
      <c r="E336" s="64">
        <v>650176</v>
      </c>
      <c r="F336" s="142">
        <v>650176</v>
      </c>
      <c r="G336" s="5">
        <f t="shared" si="13"/>
        <v>0</v>
      </c>
      <c r="H336" s="39">
        <f t="shared" si="12"/>
        <v>0</v>
      </c>
      <c r="I336" s="21" t="s">
        <v>874</v>
      </c>
      <c r="J336" s="25" t="s">
        <v>874</v>
      </c>
      <c r="K336" s="141"/>
      <c r="L336" s="77"/>
      <c r="M336" s="77"/>
      <c r="N336" s="77"/>
      <c r="O336" s="77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</row>
    <row r="337" spans="1:77" s="54" customFormat="1" x14ac:dyDescent="0.2">
      <c r="A337" s="2" t="s">
        <v>568</v>
      </c>
      <c r="B337" s="2" t="s">
        <v>569</v>
      </c>
      <c r="C337" s="2" t="s">
        <v>12</v>
      </c>
      <c r="D337" s="2" t="s">
        <v>570</v>
      </c>
      <c r="E337" s="64">
        <v>20550</v>
      </c>
      <c r="F337" s="142">
        <v>20550</v>
      </c>
      <c r="G337" s="5">
        <f t="shared" si="13"/>
        <v>0</v>
      </c>
      <c r="H337" s="39">
        <f t="shared" si="12"/>
        <v>0</v>
      </c>
      <c r="I337" s="21">
        <v>1</v>
      </c>
      <c r="J337" s="25">
        <v>1</v>
      </c>
      <c r="K337" s="141"/>
      <c r="L337" s="77"/>
      <c r="M337" s="77"/>
      <c r="N337" s="77"/>
      <c r="O337" s="77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</row>
    <row r="338" spans="1:77" s="54" customFormat="1" x14ac:dyDescent="0.2">
      <c r="A338" s="2" t="s">
        <v>568</v>
      </c>
      <c r="B338" s="2" t="s">
        <v>569</v>
      </c>
      <c r="C338" s="2" t="s">
        <v>571</v>
      </c>
      <c r="D338" s="2" t="s">
        <v>572</v>
      </c>
      <c r="E338" s="64">
        <v>1371086</v>
      </c>
      <c r="F338" s="142">
        <v>1371086</v>
      </c>
      <c r="G338" s="5">
        <f t="shared" si="13"/>
        <v>0</v>
      </c>
      <c r="H338" s="39">
        <f t="shared" si="12"/>
        <v>0</v>
      </c>
      <c r="I338" s="21" t="s">
        <v>874</v>
      </c>
      <c r="J338" s="25" t="s">
        <v>874</v>
      </c>
      <c r="K338" s="141"/>
      <c r="L338" s="77"/>
      <c r="M338" s="77"/>
      <c r="N338" s="77"/>
      <c r="O338" s="77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</row>
    <row r="339" spans="1:77" s="54" customFormat="1" x14ac:dyDescent="0.2">
      <c r="A339" s="1" t="s">
        <v>568</v>
      </c>
      <c r="B339" s="1" t="s">
        <v>569</v>
      </c>
      <c r="C339" s="1" t="s">
        <v>573</v>
      </c>
      <c r="D339" s="1" t="s">
        <v>574</v>
      </c>
      <c r="E339" s="64">
        <v>1509796</v>
      </c>
      <c r="F339" s="142">
        <v>1509796</v>
      </c>
      <c r="G339" s="5">
        <f t="shared" si="13"/>
        <v>0</v>
      </c>
      <c r="H339" s="39">
        <f t="shared" si="12"/>
        <v>0</v>
      </c>
      <c r="I339" s="21" t="s">
        <v>874</v>
      </c>
      <c r="J339" s="25" t="s">
        <v>874</v>
      </c>
      <c r="K339" s="141"/>
      <c r="L339" s="77"/>
      <c r="M339" s="77"/>
      <c r="N339" s="77"/>
      <c r="O339" s="77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</row>
    <row r="340" spans="1:77" s="54" customFormat="1" x14ac:dyDescent="0.2">
      <c r="A340" s="1" t="s">
        <v>568</v>
      </c>
      <c r="B340" s="1" t="s">
        <v>569</v>
      </c>
      <c r="C340" s="1" t="s">
        <v>575</v>
      </c>
      <c r="D340" s="1" t="s">
        <v>576</v>
      </c>
      <c r="E340" s="64">
        <v>2467885</v>
      </c>
      <c r="F340" s="142">
        <v>2467885</v>
      </c>
      <c r="G340" s="5">
        <f t="shared" si="13"/>
        <v>0</v>
      </c>
      <c r="H340" s="39">
        <f t="shared" si="12"/>
        <v>0</v>
      </c>
      <c r="I340" s="21" t="s">
        <v>874</v>
      </c>
      <c r="J340" s="25" t="s">
        <v>874</v>
      </c>
      <c r="K340" s="141"/>
      <c r="L340" s="77"/>
      <c r="M340" s="77"/>
      <c r="N340" s="77"/>
      <c r="O340" s="77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</row>
    <row r="341" spans="1:77" s="54" customFormat="1" x14ac:dyDescent="0.2">
      <c r="A341" s="1" t="s">
        <v>568</v>
      </c>
      <c r="B341" s="1" t="s">
        <v>569</v>
      </c>
      <c r="C341" s="1" t="s">
        <v>577</v>
      </c>
      <c r="D341" s="1" t="s">
        <v>578</v>
      </c>
      <c r="E341" s="64">
        <v>1633630</v>
      </c>
      <c r="F341" s="142">
        <v>1633630</v>
      </c>
      <c r="G341" s="5">
        <f t="shared" si="13"/>
        <v>0</v>
      </c>
      <c r="H341" s="39">
        <f t="shared" si="12"/>
        <v>0</v>
      </c>
      <c r="I341" s="21" t="s">
        <v>874</v>
      </c>
      <c r="J341" s="25" t="s">
        <v>874</v>
      </c>
      <c r="K341" s="141"/>
      <c r="L341" s="77"/>
      <c r="M341" s="77"/>
      <c r="N341" s="77"/>
      <c r="O341" s="77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</row>
    <row r="342" spans="1:77" s="54" customFormat="1" x14ac:dyDescent="0.2">
      <c r="A342" s="1" t="s">
        <v>568</v>
      </c>
      <c r="B342" s="1" t="s">
        <v>569</v>
      </c>
      <c r="C342" s="1" t="s">
        <v>580</v>
      </c>
      <c r="D342" s="1" t="s">
        <v>581</v>
      </c>
      <c r="E342" s="64">
        <v>2225329</v>
      </c>
      <c r="F342" s="142">
        <v>2225329</v>
      </c>
      <c r="G342" s="5">
        <f t="shared" si="13"/>
        <v>0</v>
      </c>
      <c r="H342" s="39">
        <f t="shared" si="12"/>
        <v>0</v>
      </c>
      <c r="I342" s="21" t="s">
        <v>874</v>
      </c>
      <c r="J342" s="25" t="s">
        <v>874</v>
      </c>
      <c r="K342" s="141"/>
      <c r="L342" s="77"/>
      <c r="M342" s="77"/>
      <c r="N342" s="77"/>
      <c r="O342" s="77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</row>
    <row r="343" spans="1:77" s="54" customFormat="1" x14ac:dyDescent="0.2">
      <c r="A343" s="1" t="s">
        <v>568</v>
      </c>
      <c r="B343" s="1" t="s">
        <v>569</v>
      </c>
      <c r="C343" s="1" t="s">
        <v>582</v>
      </c>
      <c r="D343" s="1" t="s">
        <v>583</v>
      </c>
      <c r="E343" s="64">
        <v>1786277</v>
      </c>
      <c r="F343" s="142">
        <v>1786277</v>
      </c>
      <c r="G343" s="5">
        <f t="shared" si="13"/>
        <v>0</v>
      </c>
      <c r="H343" s="39">
        <f t="shared" si="12"/>
        <v>0</v>
      </c>
      <c r="I343" s="21" t="s">
        <v>874</v>
      </c>
      <c r="J343" s="25" t="s">
        <v>874</v>
      </c>
      <c r="K343" s="141"/>
      <c r="L343" s="77"/>
      <c r="M343" s="77"/>
      <c r="N343" s="77"/>
      <c r="O343" s="77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</row>
    <row r="344" spans="1:77" s="54" customFormat="1" x14ac:dyDescent="0.2">
      <c r="A344" s="1" t="s">
        <v>568</v>
      </c>
      <c r="B344" s="1" t="s">
        <v>569</v>
      </c>
      <c r="C344" s="1" t="s">
        <v>584</v>
      </c>
      <c r="D344" s="1" t="s">
        <v>585</v>
      </c>
      <c r="E344" s="64">
        <v>1690217</v>
      </c>
      <c r="F344" s="142">
        <v>1690217</v>
      </c>
      <c r="G344" s="5">
        <f t="shared" si="13"/>
        <v>0</v>
      </c>
      <c r="H344" s="39">
        <f t="shared" si="12"/>
        <v>0</v>
      </c>
      <c r="I344" s="21" t="s">
        <v>874</v>
      </c>
      <c r="J344" s="25" t="s">
        <v>874</v>
      </c>
      <c r="K344" s="141"/>
      <c r="L344" s="77"/>
      <c r="M344" s="77"/>
      <c r="N344" s="77"/>
      <c r="O344" s="77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</row>
    <row r="345" spans="1:77" s="54" customFormat="1" x14ac:dyDescent="0.2">
      <c r="A345" s="1" t="s">
        <v>568</v>
      </c>
      <c r="B345" s="1" t="s">
        <v>569</v>
      </c>
      <c r="C345" s="1" t="s">
        <v>888</v>
      </c>
      <c r="D345" s="1" t="s">
        <v>892</v>
      </c>
      <c r="E345" s="64">
        <v>16982148</v>
      </c>
      <c r="F345" s="142">
        <v>16982148</v>
      </c>
      <c r="G345" s="5">
        <f t="shared" si="13"/>
        <v>0</v>
      </c>
      <c r="H345" s="39">
        <f t="shared" si="12"/>
        <v>0</v>
      </c>
      <c r="I345" s="21" t="s">
        <v>874</v>
      </c>
      <c r="J345" s="25" t="s">
        <v>874</v>
      </c>
      <c r="K345" s="141"/>
      <c r="L345" s="77"/>
      <c r="M345" s="77"/>
      <c r="N345" s="77"/>
      <c r="O345" s="77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</row>
    <row r="346" spans="1:77" s="54" customFormat="1" x14ac:dyDescent="0.2">
      <c r="A346" s="1" t="s">
        <v>568</v>
      </c>
      <c r="B346" s="1" t="s">
        <v>569</v>
      </c>
      <c r="C346" s="1" t="s">
        <v>893</v>
      </c>
      <c r="D346" s="1" t="s">
        <v>894</v>
      </c>
      <c r="E346" s="64">
        <v>4008284</v>
      </c>
      <c r="F346" s="142">
        <v>4008284</v>
      </c>
      <c r="G346" s="5">
        <f t="shared" si="13"/>
        <v>0</v>
      </c>
      <c r="H346" s="39">
        <f t="shared" si="12"/>
        <v>0</v>
      </c>
      <c r="I346" s="21" t="s">
        <v>874</v>
      </c>
      <c r="J346" s="25" t="s">
        <v>874</v>
      </c>
      <c r="K346" s="141"/>
      <c r="L346" s="77"/>
      <c r="M346" s="77"/>
      <c r="N346" s="77"/>
      <c r="O346" s="77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</row>
    <row r="347" spans="1:77" s="54" customFormat="1" x14ac:dyDescent="0.2">
      <c r="A347" s="1" t="s">
        <v>568</v>
      </c>
      <c r="B347" s="1" t="s">
        <v>569</v>
      </c>
      <c r="C347" s="1" t="s">
        <v>588</v>
      </c>
      <c r="D347" s="1" t="s">
        <v>589</v>
      </c>
      <c r="E347" s="64">
        <v>4886147</v>
      </c>
      <c r="F347" s="142">
        <v>4886147</v>
      </c>
      <c r="G347" s="5">
        <f t="shared" si="13"/>
        <v>0</v>
      </c>
      <c r="H347" s="39">
        <f t="shared" ref="H347:H410" si="14">ROUND(G347/E347,4)</f>
        <v>0</v>
      </c>
      <c r="I347" s="21" t="s">
        <v>874</v>
      </c>
      <c r="J347" s="25" t="s">
        <v>874</v>
      </c>
      <c r="K347" s="141"/>
      <c r="L347" s="77"/>
      <c r="M347" s="77"/>
      <c r="N347" s="77"/>
      <c r="O347" s="77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</row>
    <row r="348" spans="1:77" s="54" customFormat="1" x14ac:dyDescent="0.2">
      <c r="A348" s="1" t="s">
        <v>568</v>
      </c>
      <c r="B348" s="1" t="s">
        <v>569</v>
      </c>
      <c r="C348" s="1" t="s">
        <v>590</v>
      </c>
      <c r="D348" s="1" t="s">
        <v>591</v>
      </c>
      <c r="E348" s="64">
        <v>2346817</v>
      </c>
      <c r="F348" s="142">
        <v>2346817</v>
      </c>
      <c r="G348" s="5">
        <f t="shared" si="13"/>
        <v>0</v>
      </c>
      <c r="H348" s="39">
        <f t="shared" si="14"/>
        <v>0</v>
      </c>
      <c r="I348" s="21" t="s">
        <v>874</v>
      </c>
      <c r="J348" s="25" t="s">
        <v>874</v>
      </c>
      <c r="K348" s="141"/>
      <c r="L348" s="77"/>
      <c r="M348" s="77"/>
      <c r="N348" s="77"/>
      <c r="O348" s="77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</row>
    <row r="349" spans="1:77" s="54" customFormat="1" x14ac:dyDescent="0.2">
      <c r="A349" s="1" t="s">
        <v>568</v>
      </c>
      <c r="B349" s="1" t="s">
        <v>569</v>
      </c>
      <c r="C349" s="1" t="s">
        <v>903</v>
      </c>
      <c r="D349" s="1" t="s">
        <v>902</v>
      </c>
      <c r="E349" s="64">
        <v>23113028</v>
      </c>
      <c r="F349" s="142">
        <v>23113028</v>
      </c>
      <c r="G349" s="5">
        <f t="shared" si="13"/>
        <v>0</v>
      </c>
      <c r="H349" s="39">
        <f t="shared" si="14"/>
        <v>0</v>
      </c>
      <c r="I349" s="21" t="s">
        <v>874</v>
      </c>
      <c r="J349" s="25" t="s">
        <v>874</v>
      </c>
      <c r="K349" s="141"/>
      <c r="L349" s="77"/>
      <c r="M349" s="77"/>
      <c r="N349" s="77"/>
      <c r="O349" s="77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</row>
    <row r="350" spans="1:77" s="54" customFormat="1" x14ac:dyDescent="0.2">
      <c r="A350" s="2" t="s">
        <v>568</v>
      </c>
      <c r="B350" s="2" t="s">
        <v>569</v>
      </c>
      <c r="C350" s="2" t="s">
        <v>26</v>
      </c>
      <c r="D350" s="2" t="s">
        <v>592</v>
      </c>
      <c r="E350" s="64">
        <v>50995313</v>
      </c>
      <c r="F350" s="142">
        <v>50995313</v>
      </c>
      <c r="G350" s="5">
        <f t="shared" si="13"/>
        <v>0</v>
      </c>
      <c r="H350" s="39">
        <f t="shared" si="14"/>
        <v>0</v>
      </c>
      <c r="I350" s="21" t="s">
        <v>874</v>
      </c>
      <c r="J350" s="25" t="s">
        <v>874</v>
      </c>
      <c r="K350" s="141"/>
      <c r="L350" s="77"/>
      <c r="M350" s="77"/>
      <c r="N350" s="77"/>
      <c r="O350" s="77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</row>
    <row r="351" spans="1:77" s="54" customFormat="1" x14ac:dyDescent="0.2">
      <c r="A351" s="2" t="s">
        <v>568</v>
      </c>
      <c r="B351" s="2" t="s">
        <v>569</v>
      </c>
      <c r="C351" s="2" t="s">
        <v>79</v>
      </c>
      <c r="D351" s="2" t="s">
        <v>593</v>
      </c>
      <c r="E351" s="64">
        <v>145991</v>
      </c>
      <c r="F351" s="142">
        <v>145991</v>
      </c>
      <c r="G351" s="5">
        <f t="shared" si="13"/>
        <v>0</v>
      </c>
      <c r="H351" s="39">
        <f t="shared" si="14"/>
        <v>0</v>
      </c>
      <c r="I351" s="21">
        <v>1</v>
      </c>
      <c r="J351" s="25" t="s">
        <v>874</v>
      </c>
      <c r="K351" s="141"/>
      <c r="L351" s="77"/>
      <c r="M351" s="77"/>
      <c r="N351" s="77"/>
      <c r="O351" s="77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</row>
    <row r="352" spans="1:77" s="54" customFormat="1" x14ac:dyDescent="0.2">
      <c r="A352" s="2" t="s">
        <v>568</v>
      </c>
      <c r="B352" s="2" t="s">
        <v>569</v>
      </c>
      <c r="C352" s="2" t="s">
        <v>16</v>
      </c>
      <c r="D352" s="2" t="s">
        <v>594</v>
      </c>
      <c r="E352" s="64">
        <v>14514090</v>
      </c>
      <c r="F352" s="142">
        <v>14514090</v>
      </c>
      <c r="G352" s="5">
        <f t="shared" si="13"/>
        <v>0</v>
      </c>
      <c r="H352" s="39">
        <f t="shared" si="14"/>
        <v>0</v>
      </c>
      <c r="I352" s="21" t="s">
        <v>874</v>
      </c>
      <c r="J352" s="25" t="s">
        <v>874</v>
      </c>
      <c r="K352" s="141"/>
      <c r="L352" s="77"/>
      <c r="M352" s="77"/>
      <c r="N352" s="77"/>
      <c r="O352" s="77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</row>
    <row r="353" spans="1:77" s="54" customFormat="1" x14ac:dyDescent="0.2">
      <c r="A353" s="2" t="s">
        <v>568</v>
      </c>
      <c r="B353" s="2" t="s">
        <v>569</v>
      </c>
      <c r="C353" s="2" t="s">
        <v>59</v>
      </c>
      <c r="D353" s="2" t="s">
        <v>595</v>
      </c>
      <c r="E353" s="64">
        <v>8502049</v>
      </c>
      <c r="F353" s="142">
        <v>8502049</v>
      </c>
      <c r="G353" s="5">
        <f t="shared" si="13"/>
        <v>0</v>
      </c>
      <c r="H353" s="39">
        <f t="shared" si="14"/>
        <v>0</v>
      </c>
      <c r="I353" s="21" t="s">
        <v>874</v>
      </c>
      <c r="J353" s="25" t="s">
        <v>874</v>
      </c>
      <c r="K353" s="141"/>
      <c r="L353" s="77"/>
      <c r="M353" s="77"/>
      <c r="N353" s="77"/>
      <c r="O353" s="77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</row>
    <row r="354" spans="1:77" s="54" customFormat="1" x14ac:dyDescent="0.2">
      <c r="A354" s="2" t="s">
        <v>568</v>
      </c>
      <c r="B354" s="2" t="s">
        <v>569</v>
      </c>
      <c r="C354" s="2" t="s">
        <v>37</v>
      </c>
      <c r="D354" s="2" t="s">
        <v>596</v>
      </c>
      <c r="E354" s="64">
        <v>6534540</v>
      </c>
      <c r="F354" s="142">
        <v>6534540</v>
      </c>
      <c r="G354" s="5">
        <f t="shared" si="13"/>
        <v>0</v>
      </c>
      <c r="H354" s="39">
        <f t="shared" si="14"/>
        <v>0</v>
      </c>
      <c r="I354" s="21" t="s">
        <v>874</v>
      </c>
      <c r="J354" s="25" t="s">
        <v>874</v>
      </c>
      <c r="K354" s="141"/>
      <c r="L354" s="77"/>
      <c r="M354" s="77"/>
      <c r="N354" s="77"/>
      <c r="O354" s="77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</row>
    <row r="355" spans="1:77" s="54" customFormat="1" x14ac:dyDescent="0.2">
      <c r="A355" s="2" t="s">
        <v>568</v>
      </c>
      <c r="B355" s="2" t="s">
        <v>569</v>
      </c>
      <c r="C355" s="2" t="s">
        <v>67</v>
      </c>
      <c r="D355" s="2" t="s">
        <v>597</v>
      </c>
      <c r="E355" s="64">
        <v>2961701</v>
      </c>
      <c r="F355" s="142">
        <v>2961701</v>
      </c>
      <c r="G355" s="5">
        <f t="shared" si="13"/>
        <v>0</v>
      </c>
      <c r="H355" s="39">
        <f t="shared" si="14"/>
        <v>0</v>
      </c>
      <c r="I355" s="21" t="s">
        <v>874</v>
      </c>
      <c r="J355" s="25" t="s">
        <v>874</v>
      </c>
      <c r="K355" s="141"/>
      <c r="L355" s="77"/>
      <c r="M355" s="77"/>
      <c r="N355" s="77"/>
      <c r="O355" s="77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</row>
    <row r="356" spans="1:77" s="54" customFormat="1" x14ac:dyDescent="0.2">
      <c r="A356" s="2" t="s">
        <v>568</v>
      </c>
      <c r="B356" s="2" t="s">
        <v>569</v>
      </c>
      <c r="C356" s="2" t="s">
        <v>93</v>
      </c>
      <c r="D356" s="2" t="s">
        <v>598</v>
      </c>
      <c r="E356" s="64">
        <v>25909921</v>
      </c>
      <c r="F356" s="142">
        <v>25909921</v>
      </c>
      <c r="G356" s="5">
        <f t="shared" si="13"/>
        <v>0</v>
      </c>
      <c r="H356" s="39">
        <f t="shared" si="14"/>
        <v>0</v>
      </c>
      <c r="I356" s="21" t="s">
        <v>874</v>
      </c>
      <c r="J356" s="25" t="s">
        <v>874</v>
      </c>
      <c r="K356" s="141"/>
      <c r="L356" s="77"/>
      <c r="M356" s="77"/>
      <c r="N356" s="77"/>
      <c r="O356" s="77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</row>
    <row r="357" spans="1:77" s="54" customFormat="1" x14ac:dyDescent="0.2">
      <c r="A357" s="2" t="s">
        <v>568</v>
      </c>
      <c r="B357" s="2" t="s">
        <v>569</v>
      </c>
      <c r="C357" s="2" t="s">
        <v>356</v>
      </c>
      <c r="D357" s="2" t="s">
        <v>599</v>
      </c>
      <c r="E357" s="64">
        <v>2242924</v>
      </c>
      <c r="F357" s="142">
        <v>2242924</v>
      </c>
      <c r="G357" s="5">
        <f t="shared" si="13"/>
        <v>0</v>
      </c>
      <c r="H357" s="39">
        <f t="shared" si="14"/>
        <v>0</v>
      </c>
      <c r="I357" s="21" t="s">
        <v>874</v>
      </c>
      <c r="J357" s="25" t="s">
        <v>874</v>
      </c>
      <c r="K357" s="141"/>
      <c r="L357" s="77"/>
      <c r="M357" s="77"/>
      <c r="N357" s="77"/>
      <c r="O357" s="77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</row>
    <row r="358" spans="1:77" s="54" customFormat="1" x14ac:dyDescent="0.2">
      <c r="A358" s="2" t="s">
        <v>568</v>
      </c>
      <c r="B358" s="2" t="s">
        <v>569</v>
      </c>
      <c r="C358" s="2" t="s">
        <v>600</v>
      </c>
      <c r="D358" s="2" t="s">
        <v>601</v>
      </c>
      <c r="E358" s="64">
        <v>4526863</v>
      </c>
      <c r="F358" s="142">
        <v>4526863</v>
      </c>
      <c r="G358" s="5">
        <f t="shared" si="13"/>
        <v>0</v>
      </c>
      <c r="H358" s="39">
        <f t="shared" si="14"/>
        <v>0</v>
      </c>
      <c r="I358" s="21" t="s">
        <v>874</v>
      </c>
      <c r="J358" s="25" t="s">
        <v>874</v>
      </c>
      <c r="K358" s="141"/>
      <c r="L358" s="77"/>
      <c r="M358" s="77"/>
      <c r="N358" s="77"/>
      <c r="O358" s="77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</row>
    <row r="359" spans="1:77" s="54" customFormat="1" x14ac:dyDescent="0.2">
      <c r="A359" s="2" t="s">
        <v>568</v>
      </c>
      <c r="B359" s="2" t="s">
        <v>569</v>
      </c>
      <c r="C359" s="2" t="s">
        <v>443</v>
      </c>
      <c r="D359" s="2" t="s">
        <v>602</v>
      </c>
      <c r="E359" s="64">
        <v>41376072</v>
      </c>
      <c r="F359" s="142">
        <v>41376072</v>
      </c>
      <c r="G359" s="5">
        <f t="shared" si="13"/>
        <v>0</v>
      </c>
      <c r="H359" s="39">
        <f t="shared" si="14"/>
        <v>0</v>
      </c>
      <c r="I359" s="21" t="s">
        <v>874</v>
      </c>
      <c r="J359" s="25" t="s">
        <v>874</v>
      </c>
      <c r="K359" s="141"/>
      <c r="L359" s="77"/>
      <c r="M359" s="77"/>
      <c r="N359" s="77"/>
      <c r="O359" s="77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</row>
    <row r="360" spans="1:77" s="54" customFormat="1" x14ac:dyDescent="0.2">
      <c r="A360" s="2" t="s">
        <v>568</v>
      </c>
      <c r="B360" s="2" t="s">
        <v>569</v>
      </c>
      <c r="C360" s="2" t="s">
        <v>603</v>
      </c>
      <c r="D360" s="2" t="s">
        <v>604</v>
      </c>
      <c r="E360" s="64">
        <v>3605518</v>
      </c>
      <c r="F360" s="142">
        <v>3605518</v>
      </c>
      <c r="G360" s="5">
        <f t="shared" si="13"/>
        <v>0</v>
      </c>
      <c r="H360" s="39">
        <f t="shared" si="14"/>
        <v>0</v>
      </c>
      <c r="I360" s="21" t="s">
        <v>874</v>
      </c>
      <c r="J360" s="25" t="s">
        <v>874</v>
      </c>
      <c r="K360" s="141"/>
      <c r="L360" s="77"/>
      <c r="M360" s="77"/>
      <c r="N360" s="77"/>
      <c r="O360" s="77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</row>
    <row r="361" spans="1:77" s="54" customFormat="1" x14ac:dyDescent="0.2">
      <c r="A361" s="2" t="s">
        <v>568</v>
      </c>
      <c r="B361" s="2" t="s">
        <v>569</v>
      </c>
      <c r="C361" s="2" t="s">
        <v>547</v>
      </c>
      <c r="D361" s="2" t="s">
        <v>605</v>
      </c>
      <c r="E361" s="64">
        <v>7799831</v>
      </c>
      <c r="F361" s="142">
        <v>7799831</v>
      </c>
      <c r="G361" s="5">
        <f t="shared" si="13"/>
        <v>0</v>
      </c>
      <c r="H361" s="39">
        <f t="shared" si="14"/>
        <v>0</v>
      </c>
      <c r="I361" s="21" t="s">
        <v>874</v>
      </c>
      <c r="J361" s="25" t="s">
        <v>874</v>
      </c>
      <c r="K361" s="141"/>
      <c r="L361" s="77"/>
      <c r="M361" s="77"/>
      <c r="N361" s="77"/>
      <c r="O361" s="77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</row>
    <row r="362" spans="1:77" s="54" customFormat="1" x14ac:dyDescent="0.2">
      <c r="A362" s="2" t="s">
        <v>568</v>
      </c>
      <c r="B362" s="2" t="s">
        <v>569</v>
      </c>
      <c r="C362" s="2" t="s">
        <v>410</v>
      </c>
      <c r="D362" s="2" t="s">
        <v>606</v>
      </c>
      <c r="E362" s="64">
        <v>103513235</v>
      </c>
      <c r="F362" s="142">
        <v>103513235</v>
      </c>
      <c r="G362" s="5">
        <f t="shared" si="13"/>
        <v>0</v>
      </c>
      <c r="H362" s="39">
        <f t="shared" si="14"/>
        <v>0</v>
      </c>
      <c r="I362" s="21" t="s">
        <v>874</v>
      </c>
      <c r="J362" s="25" t="s">
        <v>874</v>
      </c>
      <c r="K362" s="141"/>
      <c r="L362" s="77"/>
      <c r="M362" s="77"/>
      <c r="N362" s="77"/>
      <c r="O362" s="77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</row>
    <row r="363" spans="1:77" s="54" customFormat="1" x14ac:dyDescent="0.2">
      <c r="A363" s="1" t="s">
        <v>568</v>
      </c>
      <c r="B363" s="1" t="s">
        <v>569</v>
      </c>
      <c r="C363" s="1" t="s">
        <v>859</v>
      </c>
      <c r="D363" s="1" t="s">
        <v>877</v>
      </c>
      <c r="E363" s="64">
        <v>813084</v>
      </c>
      <c r="F363" s="142">
        <v>813084</v>
      </c>
      <c r="G363" s="5">
        <f t="shared" si="13"/>
        <v>0</v>
      </c>
      <c r="H363" s="39">
        <f t="shared" si="14"/>
        <v>0</v>
      </c>
      <c r="I363" s="21" t="s">
        <v>874</v>
      </c>
      <c r="J363" s="25" t="s">
        <v>874</v>
      </c>
      <c r="K363" s="141"/>
      <c r="L363" s="77"/>
      <c r="M363" s="77"/>
      <c r="N363" s="77"/>
      <c r="O363" s="77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</row>
    <row r="364" spans="1:77" s="54" customFormat="1" x14ac:dyDescent="0.2">
      <c r="A364" s="1" t="s">
        <v>568</v>
      </c>
      <c r="B364" s="1" t="s">
        <v>569</v>
      </c>
      <c r="C364" s="1" t="s">
        <v>850</v>
      </c>
      <c r="D364" s="1" t="s">
        <v>851</v>
      </c>
      <c r="E364" s="64">
        <v>37751857</v>
      </c>
      <c r="F364" s="142">
        <v>37751857</v>
      </c>
      <c r="G364" s="5">
        <f t="shared" si="13"/>
        <v>0</v>
      </c>
      <c r="H364" s="39">
        <f t="shared" si="14"/>
        <v>0</v>
      </c>
      <c r="I364" s="21" t="s">
        <v>874</v>
      </c>
      <c r="J364" s="25" t="s">
        <v>874</v>
      </c>
      <c r="K364" s="141"/>
      <c r="L364" s="77"/>
      <c r="M364" s="77"/>
      <c r="N364" s="77"/>
      <c r="O364" s="77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</row>
    <row r="365" spans="1:77" s="54" customFormat="1" x14ac:dyDescent="0.2">
      <c r="A365" s="1" t="s">
        <v>568</v>
      </c>
      <c r="B365" s="1" t="s">
        <v>569</v>
      </c>
      <c r="C365" s="1" t="s">
        <v>852</v>
      </c>
      <c r="D365" s="1" t="s">
        <v>853</v>
      </c>
      <c r="E365" s="64">
        <v>10514630</v>
      </c>
      <c r="F365" s="142">
        <v>10514630</v>
      </c>
      <c r="G365" s="5">
        <f t="shared" si="13"/>
        <v>0</v>
      </c>
      <c r="H365" s="39">
        <f t="shared" si="14"/>
        <v>0</v>
      </c>
      <c r="I365" s="21" t="s">
        <v>874</v>
      </c>
      <c r="J365" s="25" t="s">
        <v>874</v>
      </c>
      <c r="K365" s="141"/>
      <c r="L365" s="77"/>
      <c r="M365" s="77"/>
      <c r="N365" s="77"/>
      <c r="O365" s="77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</row>
    <row r="366" spans="1:77" s="54" customFormat="1" x14ac:dyDescent="0.2">
      <c r="A366" s="1" t="s">
        <v>568</v>
      </c>
      <c r="B366" s="1" t="s">
        <v>569</v>
      </c>
      <c r="C366" s="1" t="s">
        <v>854</v>
      </c>
      <c r="D366" s="1" t="s">
        <v>855</v>
      </c>
      <c r="E366" s="64">
        <v>6097656</v>
      </c>
      <c r="F366" s="142">
        <v>6097656</v>
      </c>
      <c r="G366" s="5">
        <f t="shared" si="13"/>
        <v>0</v>
      </c>
      <c r="H366" s="39">
        <f t="shared" si="14"/>
        <v>0</v>
      </c>
      <c r="I366" s="21" t="s">
        <v>874</v>
      </c>
      <c r="J366" s="25" t="s">
        <v>874</v>
      </c>
      <c r="K366" s="141"/>
      <c r="L366" s="77"/>
      <c r="M366" s="77"/>
      <c r="N366" s="77"/>
      <c r="O366" s="77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</row>
    <row r="367" spans="1:77" s="54" customFormat="1" x14ac:dyDescent="0.2">
      <c r="A367" s="1" t="s">
        <v>568</v>
      </c>
      <c r="B367" s="1" t="s">
        <v>569</v>
      </c>
      <c r="C367" s="1" t="s">
        <v>856</v>
      </c>
      <c r="D367" s="1" t="s">
        <v>857</v>
      </c>
      <c r="E367" s="64">
        <v>1850689</v>
      </c>
      <c r="F367" s="142">
        <v>1850689</v>
      </c>
      <c r="G367" s="5">
        <f t="shared" si="13"/>
        <v>0</v>
      </c>
      <c r="H367" s="39">
        <f t="shared" si="14"/>
        <v>0</v>
      </c>
      <c r="I367" s="21" t="s">
        <v>874</v>
      </c>
      <c r="J367" s="25" t="s">
        <v>874</v>
      </c>
      <c r="K367" s="141"/>
      <c r="L367" s="77"/>
      <c r="M367" s="77"/>
      <c r="N367" s="77"/>
      <c r="O367" s="77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</row>
    <row r="368" spans="1:77" s="54" customFormat="1" x14ac:dyDescent="0.2">
      <c r="A368" s="2" t="s">
        <v>607</v>
      </c>
      <c r="B368" s="2" t="s">
        <v>608</v>
      </c>
      <c r="C368" s="2" t="s">
        <v>428</v>
      </c>
      <c r="D368" s="2" t="s">
        <v>609</v>
      </c>
      <c r="E368" s="64">
        <v>1520028</v>
      </c>
      <c r="F368" s="142">
        <v>1520028</v>
      </c>
      <c r="G368" s="5">
        <f t="shared" si="13"/>
        <v>0</v>
      </c>
      <c r="H368" s="39">
        <f t="shared" si="14"/>
        <v>0</v>
      </c>
      <c r="I368" s="21" t="s">
        <v>874</v>
      </c>
      <c r="J368" s="25" t="s">
        <v>874</v>
      </c>
      <c r="K368" s="141"/>
      <c r="L368" s="77"/>
      <c r="M368" s="77"/>
      <c r="N368" s="77"/>
      <c r="O368" s="77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</row>
    <row r="369" spans="1:77" s="54" customFormat="1" x14ac:dyDescent="0.2">
      <c r="A369" s="2" t="s">
        <v>607</v>
      </c>
      <c r="B369" s="2" t="s">
        <v>608</v>
      </c>
      <c r="C369" s="2" t="s">
        <v>26</v>
      </c>
      <c r="D369" s="2" t="s">
        <v>610</v>
      </c>
      <c r="E369" s="64">
        <v>5037808</v>
      </c>
      <c r="F369" s="142">
        <v>5037808</v>
      </c>
      <c r="G369" s="5">
        <f t="shared" si="13"/>
        <v>0</v>
      </c>
      <c r="H369" s="39">
        <f t="shared" si="14"/>
        <v>0</v>
      </c>
      <c r="I369" s="21" t="s">
        <v>874</v>
      </c>
      <c r="J369" s="25" t="s">
        <v>874</v>
      </c>
      <c r="K369" s="141"/>
      <c r="L369" s="77"/>
      <c r="M369" s="77"/>
      <c r="N369" s="77"/>
      <c r="O369" s="77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</row>
    <row r="370" spans="1:77" s="54" customFormat="1" x14ac:dyDescent="0.2">
      <c r="A370" s="2" t="s">
        <v>607</v>
      </c>
      <c r="B370" s="2" t="s">
        <v>608</v>
      </c>
      <c r="C370" s="2" t="s">
        <v>57</v>
      </c>
      <c r="D370" s="2" t="s">
        <v>611</v>
      </c>
      <c r="E370" s="64">
        <v>4475908</v>
      </c>
      <c r="F370" s="142">
        <v>4475908</v>
      </c>
      <c r="G370" s="5">
        <f t="shared" si="13"/>
        <v>0</v>
      </c>
      <c r="H370" s="39">
        <f t="shared" si="14"/>
        <v>0</v>
      </c>
      <c r="I370" s="21" t="s">
        <v>874</v>
      </c>
      <c r="J370" s="25" t="s">
        <v>874</v>
      </c>
      <c r="K370" s="141"/>
      <c r="L370" s="77"/>
      <c r="M370" s="77"/>
      <c r="N370" s="77"/>
      <c r="O370" s="77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</row>
    <row r="371" spans="1:77" s="54" customFormat="1" x14ac:dyDescent="0.2">
      <c r="A371" s="2" t="s">
        <v>607</v>
      </c>
      <c r="B371" s="2" t="s">
        <v>608</v>
      </c>
      <c r="C371" s="2" t="s">
        <v>79</v>
      </c>
      <c r="D371" s="2" t="s">
        <v>612</v>
      </c>
      <c r="E371" s="64">
        <v>3728571</v>
      </c>
      <c r="F371" s="142">
        <v>3728571</v>
      </c>
      <c r="G371" s="5">
        <f t="shared" si="13"/>
        <v>0</v>
      </c>
      <c r="H371" s="39">
        <f t="shared" si="14"/>
        <v>0</v>
      </c>
      <c r="I371" s="21" t="s">
        <v>874</v>
      </c>
      <c r="J371" s="25" t="s">
        <v>874</v>
      </c>
      <c r="K371" s="141"/>
      <c r="L371" s="77"/>
      <c r="M371" s="77"/>
      <c r="N371" s="77"/>
      <c r="O371" s="77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</row>
    <row r="372" spans="1:77" s="54" customFormat="1" x14ac:dyDescent="0.2">
      <c r="A372" s="2" t="s">
        <v>607</v>
      </c>
      <c r="B372" s="2" t="s">
        <v>608</v>
      </c>
      <c r="C372" s="2" t="s">
        <v>16</v>
      </c>
      <c r="D372" s="2" t="s">
        <v>613</v>
      </c>
      <c r="E372" s="64">
        <v>3302362</v>
      </c>
      <c r="F372" s="142">
        <v>3302362</v>
      </c>
      <c r="G372" s="5">
        <f t="shared" si="13"/>
        <v>0</v>
      </c>
      <c r="H372" s="39">
        <f t="shared" si="14"/>
        <v>0</v>
      </c>
      <c r="I372" s="21" t="s">
        <v>874</v>
      </c>
      <c r="J372" s="25" t="s">
        <v>874</v>
      </c>
      <c r="K372" s="141"/>
      <c r="L372" s="77"/>
      <c r="M372" s="77"/>
      <c r="N372" s="77"/>
      <c r="O372" s="77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</row>
    <row r="373" spans="1:77" s="54" customFormat="1" x14ac:dyDescent="0.2">
      <c r="A373" s="2" t="s">
        <v>607</v>
      </c>
      <c r="B373" s="2" t="s">
        <v>608</v>
      </c>
      <c r="C373" s="2" t="s">
        <v>82</v>
      </c>
      <c r="D373" s="2" t="s">
        <v>614</v>
      </c>
      <c r="E373" s="64">
        <v>2107874</v>
      </c>
      <c r="F373" s="142">
        <v>2107874</v>
      </c>
      <c r="G373" s="5">
        <f t="shared" si="13"/>
        <v>0</v>
      </c>
      <c r="H373" s="39">
        <f t="shared" si="14"/>
        <v>0</v>
      </c>
      <c r="I373" s="21" t="s">
        <v>874</v>
      </c>
      <c r="J373" s="25" t="s">
        <v>874</v>
      </c>
      <c r="K373" s="141"/>
      <c r="L373" s="77"/>
      <c r="M373" s="77"/>
      <c r="N373" s="77"/>
      <c r="O373" s="77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</row>
    <row r="374" spans="1:77" s="54" customFormat="1" x14ac:dyDescent="0.2">
      <c r="A374" s="2" t="s">
        <v>607</v>
      </c>
      <c r="B374" s="2" t="s">
        <v>608</v>
      </c>
      <c r="C374" s="2" t="s">
        <v>59</v>
      </c>
      <c r="D374" s="2" t="s">
        <v>615</v>
      </c>
      <c r="E374" s="64">
        <v>588624</v>
      </c>
      <c r="F374" s="142">
        <v>588624</v>
      </c>
      <c r="G374" s="5">
        <f t="shared" si="13"/>
        <v>0</v>
      </c>
      <c r="H374" s="39">
        <f t="shared" si="14"/>
        <v>0</v>
      </c>
      <c r="I374" s="21" t="s">
        <v>874</v>
      </c>
      <c r="J374" s="25" t="s">
        <v>874</v>
      </c>
      <c r="K374" s="141"/>
      <c r="L374" s="77"/>
      <c r="M374" s="77"/>
      <c r="N374" s="77"/>
      <c r="O374" s="77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</row>
    <row r="375" spans="1:77" s="54" customFormat="1" x14ac:dyDescent="0.2">
      <c r="A375" s="2" t="s">
        <v>607</v>
      </c>
      <c r="B375" s="2" t="s">
        <v>608</v>
      </c>
      <c r="C375" s="2" t="s">
        <v>37</v>
      </c>
      <c r="D375" s="2" t="s">
        <v>144</v>
      </c>
      <c r="E375" s="64">
        <v>990860</v>
      </c>
      <c r="F375" s="142">
        <v>990860</v>
      </c>
      <c r="G375" s="5">
        <f t="shared" si="13"/>
        <v>0</v>
      </c>
      <c r="H375" s="39">
        <f t="shared" si="14"/>
        <v>0</v>
      </c>
      <c r="I375" s="21" t="s">
        <v>874</v>
      </c>
      <c r="J375" s="25" t="s">
        <v>874</v>
      </c>
      <c r="K375" s="141"/>
      <c r="L375" s="77"/>
      <c r="M375" s="77"/>
      <c r="N375" s="77"/>
      <c r="O375" s="77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</row>
    <row r="376" spans="1:77" s="54" customFormat="1" x14ac:dyDescent="0.2">
      <c r="A376" s="2" t="s">
        <v>607</v>
      </c>
      <c r="B376" s="2" t="s">
        <v>608</v>
      </c>
      <c r="C376" s="2" t="s">
        <v>215</v>
      </c>
      <c r="D376" s="2" t="s">
        <v>616</v>
      </c>
      <c r="E376" s="64">
        <v>1645171</v>
      </c>
      <c r="F376" s="142">
        <v>1645171</v>
      </c>
      <c r="G376" s="5">
        <f t="shared" si="13"/>
        <v>0</v>
      </c>
      <c r="H376" s="39">
        <f t="shared" si="14"/>
        <v>0</v>
      </c>
      <c r="I376" s="21" t="s">
        <v>874</v>
      </c>
      <c r="J376" s="25" t="s">
        <v>874</v>
      </c>
      <c r="K376" s="141"/>
      <c r="L376" s="77"/>
      <c r="M376" s="77"/>
      <c r="N376" s="77"/>
      <c r="O376" s="77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</row>
    <row r="377" spans="1:77" s="54" customFormat="1" x14ac:dyDescent="0.2">
      <c r="A377" s="2" t="s">
        <v>617</v>
      </c>
      <c r="B377" s="2" t="s">
        <v>618</v>
      </c>
      <c r="C377" s="2" t="s">
        <v>176</v>
      </c>
      <c r="D377" s="2" t="s">
        <v>619</v>
      </c>
      <c r="E377" s="64">
        <v>261784</v>
      </c>
      <c r="F377" s="142">
        <v>261784</v>
      </c>
      <c r="G377" s="5">
        <f t="shared" si="13"/>
        <v>0</v>
      </c>
      <c r="H377" s="39">
        <f t="shared" si="14"/>
        <v>0</v>
      </c>
      <c r="I377" s="21" t="s">
        <v>874</v>
      </c>
      <c r="J377" s="25" t="s">
        <v>874</v>
      </c>
      <c r="K377" s="141"/>
      <c r="L377" s="77"/>
      <c r="M377" s="77"/>
      <c r="N377" s="77"/>
      <c r="O377" s="77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</row>
    <row r="378" spans="1:77" s="54" customFormat="1" x14ac:dyDescent="0.2">
      <c r="A378" s="2" t="s">
        <v>617</v>
      </c>
      <c r="B378" s="2" t="s">
        <v>618</v>
      </c>
      <c r="C378" s="2" t="s">
        <v>382</v>
      </c>
      <c r="D378" s="2" t="s">
        <v>620</v>
      </c>
      <c r="E378" s="64">
        <v>192263</v>
      </c>
      <c r="F378" s="142">
        <v>192263</v>
      </c>
      <c r="G378" s="5">
        <f t="shared" si="13"/>
        <v>0</v>
      </c>
      <c r="H378" s="39">
        <f t="shared" si="14"/>
        <v>0</v>
      </c>
      <c r="I378" s="21" t="s">
        <v>874</v>
      </c>
      <c r="J378" s="25" t="s">
        <v>874</v>
      </c>
      <c r="K378" s="141"/>
      <c r="L378" s="77"/>
      <c r="M378" s="77"/>
      <c r="N378" s="77"/>
      <c r="O378" s="77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</row>
    <row r="379" spans="1:77" s="54" customFormat="1" x14ac:dyDescent="0.2">
      <c r="A379" s="2" t="s">
        <v>617</v>
      </c>
      <c r="B379" s="2" t="s">
        <v>618</v>
      </c>
      <c r="C379" s="2" t="s">
        <v>245</v>
      </c>
      <c r="D379" s="2" t="s">
        <v>621</v>
      </c>
      <c r="E379" s="64">
        <v>100938</v>
      </c>
      <c r="F379" s="142">
        <v>100938</v>
      </c>
      <c r="G379" s="5">
        <f t="shared" si="13"/>
        <v>0</v>
      </c>
      <c r="H379" s="39">
        <f t="shared" si="14"/>
        <v>0</v>
      </c>
      <c r="I379" s="21" t="s">
        <v>874</v>
      </c>
      <c r="J379" s="25" t="s">
        <v>874</v>
      </c>
      <c r="K379" s="141"/>
      <c r="L379" s="77"/>
      <c r="M379" s="77"/>
      <c r="N379" s="77"/>
      <c r="O379" s="77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</row>
    <row r="380" spans="1:77" s="54" customFormat="1" x14ac:dyDescent="0.2">
      <c r="A380" s="2" t="s">
        <v>617</v>
      </c>
      <c r="B380" s="2" t="s">
        <v>618</v>
      </c>
      <c r="C380" s="2" t="s">
        <v>622</v>
      </c>
      <c r="D380" s="2" t="s">
        <v>623</v>
      </c>
      <c r="E380" s="64">
        <v>579383</v>
      </c>
      <c r="F380" s="142">
        <v>579383</v>
      </c>
      <c r="G380" s="5">
        <f t="shared" si="13"/>
        <v>0</v>
      </c>
      <c r="H380" s="39">
        <f t="shared" si="14"/>
        <v>0</v>
      </c>
      <c r="I380" s="21" t="s">
        <v>874</v>
      </c>
      <c r="J380" s="25" t="s">
        <v>874</v>
      </c>
      <c r="K380" s="141"/>
      <c r="L380" s="77"/>
      <c r="M380" s="77"/>
      <c r="N380" s="77"/>
      <c r="O380" s="77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</row>
    <row r="381" spans="1:77" s="54" customFormat="1" x14ac:dyDescent="0.2">
      <c r="A381" s="2" t="s">
        <v>617</v>
      </c>
      <c r="B381" s="2" t="s">
        <v>618</v>
      </c>
      <c r="C381" s="2" t="s">
        <v>624</v>
      </c>
      <c r="D381" s="2" t="s">
        <v>625</v>
      </c>
      <c r="E381" s="64">
        <v>1176334</v>
      </c>
      <c r="F381" s="142">
        <v>1176334</v>
      </c>
      <c r="G381" s="5">
        <f t="shared" si="13"/>
        <v>0</v>
      </c>
      <c r="H381" s="39">
        <f t="shared" si="14"/>
        <v>0</v>
      </c>
      <c r="I381" s="21" t="s">
        <v>874</v>
      </c>
      <c r="J381" s="25" t="s">
        <v>874</v>
      </c>
      <c r="K381" s="141"/>
      <c r="L381" s="77"/>
      <c r="M381" s="77"/>
      <c r="N381" s="77"/>
      <c r="O381" s="77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</row>
    <row r="382" spans="1:77" s="54" customFormat="1" x14ac:dyDescent="0.2">
      <c r="A382" s="2" t="s">
        <v>617</v>
      </c>
      <c r="B382" s="2" t="s">
        <v>618</v>
      </c>
      <c r="C382" s="2" t="s">
        <v>57</v>
      </c>
      <c r="D382" s="2" t="s">
        <v>626</v>
      </c>
      <c r="E382" s="64">
        <v>2394160</v>
      </c>
      <c r="F382" s="142">
        <v>2394160</v>
      </c>
      <c r="G382" s="5">
        <f t="shared" si="13"/>
        <v>0</v>
      </c>
      <c r="H382" s="39">
        <f t="shared" si="14"/>
        <v>0</v>
      </c>
      <c r="I382" s="21" t="s">
        <v>874</v>
      </c>
      <c r="J382" s="25" t="s">
        <v>874</v>
      </c>
      <c r="K382" s="141"/>
      <c r="L382" s="77"/>
      <c r="M382" s="77"/>
      <c r="N382" s="77"/>
      <c r="O382" s="77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</row>
    <row r="383" spans="1:77" s="54" customFormat="1" x14ac:dyDescent="0.2">
      <c r="A383" s="2" t="s">
        <v>617</v>
      </c>
      <c r="B383" s="2" t="s">
        <v>618</v>
      </c>
      <c r="C383" s="2" t="s">
        <v>18</v>
      </c>
      <c r="D383" s="2" t="s">
        <v>627</v>
      </c>
      <c r="E383" s="64">
        <v>121283</v>
      </c>
      <c r="F383" s="142">
        <v>121283</v>
      </c>
      <c r="G383" s="5">
        <f t="shared" si="13"/>
        <v>0</v>
      </c>
      <c r="H383" s="39">
        <f t="shared" si="14"/>
        <v>0</v>
      </c>
      <c r="I383" s="21">
        <v>1</v>
      </c>
      <c r="J383" s="25" t="s">
        <v>874</v>
      </c>
      <c r="K383" s="141"/>
      <c r="L383" s="77"/>
      <c r="M383" s="77"/>
      <c r="N383" s="77"/>
      <c r="O383" s="77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</row>
    <row r="384" spans="1:77" s="54" customFormat="1" x14ac:dyDescent="0.2">
      <c r="A384" s="2" t="s">
        <v>617</v>
      </c>
      <c r="B384" s="2" t="s">
        <v>618</v>
      </c>
      <c r="C384" s="2" t="s">
        <v>193</v>
      </c>
      <c r="D384" s="2" t="s">
        <v>628</v>
      </c>
      <c r="E384" s="64">
        <v>833403</v>
      </c>
      <c r="F384" s="142">
        <v>833403</v>
      </c>
      <c r="G384" s="5">
        <f t="shared" si="13"/>
        <v>0</v>
      </c>
      <c r="H384" s="39">
        <f t="shared" si="14"/>
        <v>0</v>
      </c>
      <c r="I384" s="21" t="s">
        <v>874</v>
      </c>
      <c r="J384" s="25" t="s">
        <v>874</v>
      </c>
      <c r="K384" s="141"/>
      <c r="L384" s="77"/>
      <c r="M384" s="77"/>
      <c r="N384" s="77"/>
      <c r="O384" s="77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</row>
    <row r="385" spans="1:77" s="54" customFormat="1" x14ac:dyDescent="0.2">
      <c r="A385" s="2" t="s">
        <v>617</v>
      </c>
      <c r="B385" s="2" t="s">
        <v>618</v>
      </c>
      <c r="C385" s="2" t="s">
        <v>22</v>
      </c>
      <c r="D385" s="2" t="s">
        <v>629</v>
      </c>
      <c r="E385" s="64">
        <v>177981</v>
      </c>
      <c r="F385" s="142">
        <v>177981</v>
      </c>
      <c r="G385" s="5">
        <f t="shared" si="13"/>
        <v>0</v>
      </c>
      <c r="H385" s="39">
        <f t="shared" si="14"/>
        <v>0</v>
      </c>
      <c r="I385" s="21" t="s">
        <v>874</v>
      </c>
      <c r="J385" s="25" t="s">
        <v>874</v>
      </c>
      <c r="K385" s="141"/>
      <c r="L385" s="77"/>
      <c r="M385" s="77"/>
      <c r="N385" s="77"/>
      <c r="O385" s="77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</row>
    <row r="386" spans="1:77" s="54" customFormat="1" x14ac:dyDescent="0.2">
      <c r="A386" s="2" t="s">
        <v>617</v>
      </c>
      <c r="B386" s="2" t="s">
        <v>618</v>
      </c>
      <c r="C386" s="2" t="s">
        <v>308</v>
      </c>
      <c r="D386" s="2" t="s">
        <v>630</v>
      </c>
      <c r="E386" s="64">
        <v>1505682</v>
      </c>
      <c r="F386" s="142">
        <v>1505682</v>
      </c>
      <c r="G386" s="5">
        <f t="shared" si="13"/>
        <v>0</v>
      </c>
      <c r="H386" s="39">
        <f t="shared" si="14"/>
        <v>0</v>
      </c>
      <c r="I386" s="21" t="s">
        <v>874</v>
      </c>
      <c r="J386" s="25" t="s">
        <v>874</v>
      </c>
      <c r="K386" s="141"/>
      <c r="L386" s="77"/>
      <c r="M386" s="77"/>
      <c r="N386" s="77"/>
      <c r="O386" s="77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</row>
    <row r="387" spans="1:77" s="54" customFormat="1" x14ac:dyDescent="0.2">
      <c r="A387" s="2" t="s">
        <v>617</v>
      </c>
      <c r="B387" s="2" t="s">
        <v>618</v>
      </c>
      <c r="C387" s="2" t="s">
        <v>631</v>
      </c>
      <c r="D387" s="2" t="s">
        <v>632</v>
      </c>
      <c r="E387" s="64">
        <v>900767</v>
      </c>
      <c r="F387" s="142">
        <v>900767</v>
      </c>
      <c r="G387" s="5">
        <f t="shared" si="13"/>
        <v>0</v>
      </c>
      <c r="H387" s="39">
        <f t="shared" si="14"/>
        <v>0</v>
      </c>
      <c r="I387" s="21" t="s">
        <v>874</v>
      </c>
      <c r="J387" s="25" t="s">
        <v>874</v>
      </c>
      <c r="K387" s="141"/>
      <c r="L387" s="77"/>
      <c r="M387" s="77"/>
      <c r="N387" s="77"/>
      <c r="O387" s="77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</row>
    <row r="388" spans="1:77" s="54" customFormat="1" x14ac:dyDescent="0.2">
      <c r="A388" s="2" t="s">
        <v>617</v>
      </c>
      <c r="B388" s="2" t="s">
        <v>618</v>
      </c>
      <c r="C388" s="2" t="s">
        <v>335</v>
      </c>
      <c r="D388" s="2" t="s">
        <v>633</v>
      </c>
      <c r="E388" s="64">
        <v>1285247</v>
      </c>
      <c r="F388" s="142">
        <v>1285247</v>
      </c>
      <c r="G388" s="5">
        <f t="shared" si="13"/>
        <v>0</v>
      </c>
      <c r="H388" s="39">
        <f t="shared" si="14"/>
        <v>0</v>
      </c>
      <c r="I388" s="21" t="s">
        <v>874</v>
      </c>
      <c r="J388" s="25" t="s">
        <v>874</v>
      </c>
      <c r="K388" s="141"/>
      <c r="L388" s="77"/>
      <c r="M388" s="77"/>
      <c r="N388" s="77"/>
      <c r="O388" s="77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</row>
    <row r="389" spans="1:77" s="54" customFormat="1" x14ac:dyDescent="0.2">
      <c r="A389" s="2" t="s">
        <v>634</v>
      </c>
      <c r="B389" s="2" t="s">
        <v>635</v>
      </c>
      <c r="C389" s="2" t="s">
        <v>153</v>
      </c>
      <c r="D389" s="2" t="s">
        <v>636</v>
      </c>
      <c r="E389" s="64">
        <v>316874</v>
      </c>
      <c r="F389" s="142">
        <v>316874</v>
      </c>
      <c r="G389" s="5">
        <f t="shared" si="13"/>
        <v>0</v>
      </c>
      <c r="H389" s="39">
        <f t="shared" si="14"/>
        <v>0</v>
      </c>
      <c r="I389" s="21" t="s">
        <v>874</v>
      </c>
      <c r="J389" s="25" t="s">
        <v>874</v>
      </c>
      <c r="K389" s="141"/>
      <c r="L389" s="77"/>
      <c r="M389" s="77"/>
      <c r="N389" s="77"/>
      <c r="O389" s="77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</row>
    <row r="390" spans="1:77" s="54" customFormat="1" x14ac:dyDescent="0.2">
      <c r="A390" s="2" t="s">
        <v>634</v>
      </c>
      <c r="B390" s="2" t="s">
        <v>635</v>
      </c>
      <c r="C390" s="2" t="s">
        <v>26</v>
      </c>
      <c r="D390" s="2" t="s">
        <v>637</v>
      </c>
      <c r="E390" s="64">
        <v>2560692</v>
      </c>
      <c r="F390" s="142">
        <v>2560692</v>
      </c>
      <c r="G390" s="5">
        <f t="shared" si="13"/>
        <v>0</v>
      </c>
      <c r="H390" s="39">
        <f t="shared" si="14"/>
        <v>0</v>
      </c>
      <c r="I390" s="21" t="s">
        <v>874</v>
      </c>
      <c r="J390" s="25" t="s">
        <v>874</v>
      </c>
      <c r="K390" s="141"/>
      <c r="L390" s="77"/>
      <c r="M390" s="77"/>
      <c r="N390" s="77"/>
      <c r="O390" s="77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</row>
    <row r="391" spans="1:77" s="54" customFormat="1" x14ac:dyDescent="0.2">
      <c r="A391" s="2" t="s">
        <v>634</v>
      </c>
      <c r="B391" s="2" t="s">
        <v>635</v>
      </c>
      <c r="C391" s="2" t="s">
        <v>369</v>
      </c>
      <c r="D391" s="2" t="s">
        <v>638</v>
      </c>
      <c r="E391" s="64">
        <v>2080632</v>
      </c>
      <c r="F391" s="142">
        <v>2080632</v>
      </c>
      <c r="G391" s="5">
        <f t="shared" si="13"/>
        <v>0</v>
      </c>
      <c r="H391" s="39">
        <f t="shared" si="14"/>
        <v>0</v>
      </c>
      <c r="I391" s="21" t="s">
        <v>874</v>
      </c>
      <c r="J391" s="25" t="s">
        <v>874</v>
      </c>
      <c r="K391" s="141"/>
      <c r="L391" s="77"/>
      <c r="M391" s="77"/>
      <c r="N391" s="77"/>
      <c r="O391" s="77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</row>
    <row r="392" spans="1:77" s="54" customFormat="1" x14ac:dyDescent="0.2">
      <c r="A392" s="2" t="s">
        <v>634</v>
      </c>
      <c r="B392" s="2" t="s">
        <v>635</v>
      </c>
      <c r="C392" s="2" t="s">
        <v>251</v>
      </c>
      <c r="D392" s="2" t="s">
        <v>639</v>
      </c>
      <c r="E392" s="64">
        <v>3303073</v>
      </c>
      <c r="F392" s="142">
        <v>3303073</v>
      </c>
      <c r="G392" s="5">
        <f t="shared" si="13"/>
        <v>0</v>
      </c>
      <c r="H392" s="39">
        <f t="shared" si="14"/>
        <v>0</v>
      </c>
      <c r="I392" s="21" t="s">
        <v>874</v>
      </c>
      <c r="J392" s="25" t="s">
        <v>874</v>
      </c>
      <c r="K392" s="141"/>
      <c r="L392" s="77"/>
      <c r="M392" s="77"/>
      <c r="N392" s="77"/>
      <c r="O392" s="77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</row>
    <row r="393" spans="1:77" s="54" customFormat="1" x14ac:dyDescent="0.2">
      <c r="A393" s="2" t="s">
        <v>634</v>
      </c>
      <c r="B393" s="2" t="s">
        <v>635</v>
      </c>
      <c r="C393" s="2" t="s">
        <v>378</v>
      </c>
      <c r="D393" s="2" t="s">
        <v>640</v>
      </c>
      <c r="E393" s="64">
        <v>7881988</v>
      </c>
      <c r="F393" s="142">
        <v>7881988</v>
      </c>
      <c r="G393" s="5">
        <f t="shared" ref="G393:G456" si="15">SUM(F393-E393)</f>
        <v>0</v>
      </c>
      <c r="H393" s="39">
        <f t="shared" si="14"/>
        <v>0</v>
      </c>
      <c r="I393" s="21" t="s">
        <v>874</v>
      </c>
      <c r="J393" s="25" t="s">
        <v>874</v>
      </c>
      <c r="K393" s="141"/>
      <c r="L393" s="77"/>
      <c r="M393" s="77"/>
      <c r="N393" s="77"/>
      <c r="O393" s="77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</row>
    <row r="394" spans="1:77" s="54" customFormat="1" x14ac:dyDescent="0.2">
      <c r="A394" s="2" t="s">
        <v>634</v>
      </c>
      <c r="B394" s="2" t="s">
        <v>635</v>
      </c>
      <c r="C394" s="2" t="s">
        <v>43</v>
      </c>
      <c r="D394" s="2" t="s">
        <v>641</v>
      </c>
      <c r="E394" s="64">
        <v>1963393</v>
      </c>
      <c r="F394" s="142">
        <v>1963393</v>
      </c>
      <c r="G394" s="5">
        <f t="shared" si="15"/>
        <v>0</v>
      </c>
      <c r="H394" s="39">
        <f t="shared" si="14"/>
        <v>0</v>
      </c>
      <c r="I394" s="21" t="s">
        <v>874</v>
      </c>
      <c r="J394" s="25" t="s">
        <v>874</v>
      </c>
      <c r="K394" s="141"/>
      <c r="L394" s="77"/>
      <c r="M394" s="77"/>
      <c r="N394" s="77"/>
      <c r="O394" s="77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</row>
    <row r="395" spans="1:77" s="54" customFormat="1" x14ac:dyDescent="0.2">
      <c r="A395" s="2" t="s">
        <v>634</v>
      </c>
      <c r="B395" s="2" t="s">
        <v>635</v>
      </c>
      <c r="C395" s="2" t="s">
        <v>61</v>
      </c>
      <c r="D395" s="2" t="s">
        <v>642</v>
      </c>
      <c r="E395" s="64">
        <v>2238537</v>
      </c>
      <c r="F395" s="142">
        <v>2238537</v>
      </c>
      <c r="G395" s="5">
        <f t="shared" si="15"/>
        <v>0</v>
      </c>
      <c r="H395" s="39">
        <f t="shared" si="14"/>
        <v>0</v>
      </c>
      <c r="I395" s="21" t="s">
        <v>874</v>
      </c>
      <c r="J395" s="25" t="s">
        <v>874</v>
      </c>
      <c r="K395" s="141"/>
      <c r="L395" s="77"/>
      <c r="M395" s="77"/>
      <c r="N395" s="77"/>
      <c r="O395" s="77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</row>
    <row r="396" spans="1:77" s="54" customFormat="1" x14ac:dyDescent="0.2">
      <c r="A396" s="2" t="s">
        <v>643</v>
      </c>
      <c r="B396" s="2" t="s">
        <v>644</v>
      </c>
      <c r="C396" s="2" t="s">
        <v>645</v>
      </c>
      <c r="D396" s="2" t="s">
        <v>646</v>
      </c>
      <c r="E396" s="64">
        <v>855758</v>
      </c>
      <c r="F396" s="142">
        <v>855758</v>
      </c>
      <c r="G396" s="5">
        <f t="shared" si="15"/>
        <v>0</v>
      </c>
      <c r="H396" s="39">
        <f t="shared" si="14"/>
        <v>0</v>
      </c>
      <c r="I396" s="21" t="s">
        <v>874</v>
      </c>
      <c r="J396" s="25" t="s">
        <v>874</v>
      </c>
      <c r="K396" s="141"/>
      <c r="L396" s="77"/>
      <c r="M396" s="77"/>
      <c r="N396" s="77"/>
      <c r="O396" s="77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</row>
    <row r="397" spans="1:77" s="54" customFormat="1" x14ac:dyDescent="0.2">
      <c r="A397" s="2" t="s">
        <v>643</v>
      </c>
      <c r="B397" s="2" t="s">
        <v>644</v>
      </c>
      <c r="C397" s="2" t="s">
        <v>26</v>
      </c>
      <c r="D397" s="2" t="s">
        <v>647</v>
      </c>
      <c r="E397" s="64">
        <v>2584528</v>
      </c>
      <c r="F397" s="142">
        <v>2584528</v>
      </c>
      <c r="G397" s="5">
        <f t="shared" si="15"/>
        <v>0</v>
      </c>
      <c r="H397" s="39">
        <f t="shared" si="14"/>
        <v>0</v>
      </c>
      <c r="I397" s="21" t="s">
        <v>874</v>
      </c>
      <c r="J397" s="25" t="s">
        <v>874</v>
      </c>
      <c r="K397" s="141"/>
      <c r="L397" s="77"/>
      <c r="M397" s="77"/>
      <c r="N397" s="77"/>
      <c r="O397" s="77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</row>
    <row r="398" spans="1:77" s="54" customFormat="1" x14ac:dyDescent="0.2">
      <c r="A398" s="2" t="s">
        <v>643</v>
      </c>
      <c r="B398" s="2" t="s">
        <v>644</v>
      </c>
      <c r="C398" s="2" t="s">
        <v>59</v>
      </c>
      <c r="D398" s="2" t="s">
        <v>648</v>
      </c>
      <c r="E398" s="64">
        <v>5255793</v>
      </c>
      <c r="F398" s="142">
        <v>5255793</v>
      </c>
      <c r="G398" s="5">
        <f t="shared" si="15"/>
        <v>0</v>
      </c>
      <c r="H398" s="39">
        <f t="shared" si="14"/>
        <v>0</v>
      </c>
      <c r="I398" s="21" t="s">
        <v>874</v>
      </c>
      <c r="J398" s="25" t="s">
        <v>874</v>
      </c>
      <c r="K398" s="141"/>
      <c r="L398" s="77"/>
      <c r="M398" s="77"/>
      <c r="N398" s="77"/>
      <c r="O398" s="77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</row>
    <row r="399" spans="1:77" s="54" customFormat="1" x14ac:dyDescent="0.2">
      <c r="A399" s="2" t="s">
        <v>649</v>
      </c>
      <c r="B399" s="2" t="s">
        <v>650</v>
      </c>
      <c r="C399" s="2" t="s">
        <v>651</v>
      </c>
      <c r="D399" s="2" t="s">
        <v>652</v>
      </c>
      <c r="E399" s="64">
        <v>607772</v>
      </c>
      <c r="F399" s="142">
        <v>607772</v>
      </c>
      <c r="G399" s="5">
        <f t="shared" si="15"/>
        <v>0</v>
      </c>
      <c r="H399" s="39">
        <f t="shared" si="14"/>
        <v>0</v>
      </c>
      <c r="I399" s="21" t="s">
        <v>874</v>
      </c>
      <c r="J399" s="25" t="s">
        <v>874</v>
      </c>
      <c r="K399" s="141"/>
      <c r="L399" s="77"/>
      <c r="M399" s="77"/>
      <c r="N399" s="77"/>
      <c r="O399" s="77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</row>
    <row r="400" spans="1:77" s="54" customFormat="1" x14ac:dyDescent="0.2">
      <c r="A400" s="2" t="s">
        <v>649</v>
      </c>
      <c r="B400" s="2" t="s">
        <v>650</v>
      </c>
      <c r="C400" s="2" t="s">
        <v>79</v>
      </c>
      <c r="D400" s="2" t="s">
        <v>653</v>
      </c>
      <c r="E400" s="64">
        <v>1102837</v>
      </c>
      <c r="F400" s="142">
        <v>1102837</v>
      </c>
      <c r="G400" s="5">
        <f t="shared" si="15"/>
        <v>0</v>
      </c>
      <c r="H400" s="39">
        <f t="shared" si="14"/>
        <v>0</v>
      </c>
      <c r="I400" s="21" t="s">
        <v>874</v>
      </c>
      <c r="J400" s="25" t="s">
        <v>874</v>
      </c>
      <c r="K400" s="141"/>
      <c r="L400" s="77"/>
      <c r="M400" s="77"/>
      <c r="N400" s="77"/>
      <c r="O400" s="77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</row>
    <row r="401" spans="1:77" s="54" customFormat="1" x14ac:dyDescent="0.2">
      <c r="A401" s="2" t="s">
        <v>649</v>
      </c>
      <c r="B401" s="2" t="s">
        <v>650</v>
      </c>
      <c r="C401" s="2" t="s">
        <v>168</v>
      </c>
      <c r="D401" s="2" t="s">
        <v>654</v>
      </c>
      <c r="E401" s="64">
        <v>11593208</v>
      </c>
      <c r="F401" s="142">
        <v>11593208</v>
      </c>
      <c r="G401" s="5">
        <f t="shared" si="15"/>
        <v>0</v>
      </c>
      <c r="H401" s="39">
        <f t="shared" si="14"/>
        <v>0</v>
      </c>
      <c r="I401" s="21" t="s">
        <v>874</v>
      </c>
      <c r="J401" s="25" t="s">
        <v>874</v>
      </c>
      <c r="K401" s="141"/>
      <c r="L401" s="77"/>
      <c r="M401" s="77"/>
      <c r="N401" s="77"/>
      <c r="O401" s="77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</row>
    <row r="402" spans="1:77" s="54" customFormat="1" x14ac:dyDescent="0.2">
      <c r="A402" s="2" t="s">
        <v>649</v>
      </c>
      <c r="B402" s="2" t="s">
        <v>650</v>
      </c>
      <c r="C402" s="2" t="s">
        <v>99</v>
      </c>
      <c r="D402" s="2" t="s">
        <v>655</v>
      </c>
      <c r="E402" s="64">
        <v>3526861</v>
      </c>
      <c r="F402" s="142">
        <v>3526861</v>
      </c>
      <c r="G402" s="5">
        <f t="shared" si="15"/>
        <v>0</v>
      </c>
      <c r="H402" s="39">
        <f t="shared" si="14"/>
        <v>0</v>
      </c>
      <c r="I402" s="21" t="s">
        <v>874</v>
      </c>
      <c r="J402" s="25" t="s">
        <v>874</v>
      </c>
      <c r="K402" s="141"/>
      <c r="L402" s="77"/>
      <c r="M402" s="77"/>
      <c r="N402" s="77"/>
      <c r="O402" s="77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</row>
    <row r="403" spans="1:77" s="54" customFormat="1" x14ac:dyDescent="0.2">
      <c r="A403" s="2" t="s">
        <v>649</v>
      </c>
      <c r="B403" s="2" t="s">
        <v>650</v>
      </c>
      <c r="C403" s="2" t="s">
        <v>447</v>
      </c>
      <c r="D403" s="2" t="s">
        <v>656</v>
      </c>
      <c r="E403" s="64">
        <v>62475</v>
      </c>
      <c r="F403" s="142">
        <v>62475</v>
      </c>
      <c r="G403" s="5">
        <f t="shared" si="15"/>
        <v>0</v>
      </c>
      <c r="H403" s="39">
        <f t="shared" si="14"/>
        <v>0</v>
      </c>
      <c r="I403" s="21">
        <v>1</v>
      </c>
      <c r="J403" s="25">
        <v>1</v>
      </c>
      <c r="K403" s="141"/>
      <c r="L403" s="77"/>
      <c r="M403" s="77"/>
      <c r="N403" s="77"/>
      <c r="O403" s="77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</row>
    <row r="404" spans="1:77" s="54" customFormat="1" x14ac:dyDescent="0.2">
      <c r="A404" s="2" t="s">
        <v>649</v>
      </c>
      <c r="B404" s="2" t="s">
        <v>650</v>
      </c>
      <c r="C404" s="2" t="s">
        <v>224</v>
      </c>
      <c r="D404" s="2" t="s">
        <v>657</v>
      </c>
      <c r="E404" s="64">
        <v>625177</v>
      </c>
      <c r="F404" s="142">
        <v>625177</v>
      </c>
      <c r="G404" s="5">
        <f t="shared" si="15"/>
        <v>0</v>
      </c>
      <c r="H404" s="39">
        <f t="shared" si="14"/>
        <v>0</v>
      </c>
      <c r="I404" s="21" t="s">
        <v>874</v>
      </c>
      <c r="J404" s="25" t="s">
        <v>874</v>
      </c>
      <c r="K404" s="141"/>
      <c r="L404" s="77"/>
      <c r="M404" s="77"/>
      <c r="N404" s="77"/>
      <c r="O404" s="77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</row>
    <row r="405" spans="1:77" s="54" customFormat="1" x14ac:dyDescent="0.2">
      <c r="A405" s="2" t="s">
        <v>649</v>
      </c>
      <c r="B405" s="2" t="s">
        <v>650</v>
      </c>
      <c r="C405" s="2" t="s">
        <v>460</v>
      </c>
      <c r="D405" s="2" t="s">
        <v>658</v>
      </c>
      <c r="E405" s="64">
        <v>858230</v>
      </c>
      <c r="F405" s="142">
        <v>858230</v>
      </c>
      <c r="G405" s="5">
        <f t="shared" si="15"/>
        <v>0</v>
      </c>
      <c r="H405" s="39">
        <f t="shared" si="14"/>
        <v>0</v>
      </c>
      <c r="I405" s="21" t="s">
        <v>874</v>
      </c>
      <c r="J405" s="25" t="s">
        <v>874</v>
      </c>
      <c r="K405" s="141"/>
      <c r="L405" s="77"/>
      <c r="M405" s="77"/>
      <c r="N405" s="77"/>
      <c r="O405" s="77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</row>
    <row r="406" spans="1:77" s="54" customFormat="1" x14ac:dyDescent="0.2">
      <c r="A406" s="2" t="s">
        <v>659</v>
      </c>
      <c r="B406" s="2" t="s">
        <v>660</v>
      </c>
      <c r="C406" s="2" t="s">
        <v>510</v>
      </c>
      <c r="D406" s="2" t="s">
        <v>661</v>
      </c>
      <c r="E406" s="64">
        <v>1118263</v>
      </c>
      <c r="F406" s="142">
        <v>1118263</v>
      </c>
      <c r="G406" s="5">
        <f t="shared" si="15"/>
        <v>0</v>
      </c>
      <c r="H406" s="39">
        <f t="shared" si="14"/>
        <v>0</v>
      </c>
      <c r="I406" s="21" t="s">
        <v>874</v>
      </c>
      <c r="J406" s="25" t="s">
        <v>874</v>
      </c>
      <c r="K406" s="141"/>
      <c r="L406" s="77"/>
      <c r="M406" s="77"/>
      <c r="N406" s="77"/>
      <c r="O406" s="77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</row>
    <row r="407" spans="1:77" s="54" customFormat="1" x14ac:dyDescent="0.2">
      <c r="A407" s="2" t="s">
        <v>659</v>
      </c>
      <c r="B407" s="2" t="s">
        <v>660</v>
      </c>
      <c r="C407" s="2" t="s">
        <v>12</v>
      </c>
      <c r="D407" s="2" t="s">
        <v>662</v>
      </c>
      <c r="E407" s="64">
        <v>1241070</v>
      </c>
      <c r="F407" s="142">
        <v>1241070</v>
      </c>
      <c r="G407" s="5">
        <f t="shared" si="15"/>
        <v>0</v>
      </c>
      <c r="H407" s="39">
        <f t="shared" si="14"/>
        <v>0</v>
      </c>
      <c r="I407" s="21" t="s">
        <v>874</v>
      </c>
      <c r="J407" s="25" t="s">
        <v>874</v>
      </c>
      <c r="K407" s="141"/>
      <c r="L407" s="77"/>
      <c r="M407" s="77"/>
      <c r="N407" s="77"/>
      <c r="O407" s="77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</row>
    <row r="408" spans="1:77" s="54" customFormat="1" x14ac:dyDescent="0.2">
      <c r="A408" s="2" t="s">
        <v>659</v>
      </c>
      <c r="B408" s="2" t="s">
        <v>660</v>
      </c>
      <c r="C408" s="2" t="s">
        <v>663</v>
      </c>
      <c r="D408" s="2" t="s">
        <v>664</v>
      </c>
      <c r="E408" s="64">
        <v>534165</v>
      </c>
      <c r="F408" s="142">
        <v>534165</v>
      </c>
      <c r="G408" s="5">
        <f t="shared" si="15"/>
        <v>0</v>
      </c>
      <c r="H408" s="39">
        <f t="shared" si="14"/>
        <v>0</v>
      </c>
      <c r="I408" s="21" t="s">
        <v>874</v>
      </c>
      <c r="J408" s="25" t="s">
        <v>874</v>
      </c>
      <c r="K408" s="141"/>
      <c r="L408" s="77"/>
      <c r="M408" s="77"/>
      <c r="N408" s="77"/>
      <c r="O408" s="77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</row>
    <row r="409" spans="1:77" s="54" customFormat="1" x14ac:dyDescent="0.2">
      <c r="A409" s="2" t="s">
        <v>659</v>
      </c>
      <c r="B409" s="2" t="s">
        <v>660</v>
      </c>
      <c r="C409" s="2" t="s">
        <v>665</v>
      </c>
      <c r="D409" s="2" t="s">
        <v>666</v>
      </c>
      <c r="E409" s="64">
        <v>366852</v>
      </c>
      <c r="F409" s="142">
        <v>366852</v>
      </c>
      <c r="G409" s="5">
        <f t="shared" si="15"/>
        <v>0</v>
      </c>
      <c r="H409" s="39">
        <f t="shared" si="14"/>
        <v>0</v>
      </c>
      <c r="I409" s="21" t="s">
        <v>874</v>
      </c>
      <c r="J409" s="25" t="s">
        <v>874</v>
      </c>
      <c r="K409" s="141"/>
      <c r="L409" s="77"/>
      <c r="M409" s="77"/>
      <c r="N409" s="77"/>
      <c r="O409" s="77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</row>
    <row r="410" spans="1:77" s="54" customFormat="1" x14ac:dyDescent="0.2">
      <c r="A410" s="1" t="s">
        <v>659</v>
      </c>
      <c r="B410" s="1" t="s">
        <v>660</v>
      </c>
      <c r="C410" s="1" t="s">
        <v>858</v>
      </c>
      <c r="D410" s="1" t="s">
        <v>895</v>
      </c>
      <c r="E410" s="64">
        <v>410882</v>
      </c>
      <c r="F410" s="142">
        <v>410882</v>
      </c>
      <c r="G410" s="5">
        <f t="shared" si="15"/>
        <v>0</v>
      </c>
      <c r="H410" s="39">
        <f t="shared" si="14"/>
        <v>0</v>
      </c>
      <c r="I410" s="21" t="s">
        <v>874</v>
      </c>
      <c r="J410" s="25" t="s">
        <v>874</v>
      </c>
      <c r="K410" s="141"/>
      <c r="L410" s="77"/>
      <c r="M410" s="77"/>
      <c r="N410" s="77"/>
      <c r="O410" s="77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</row>
    <row r="411" spans="1:77" s="54" customFormat="1" x14ac:dyDescent="0.2">
      <c r="A411" s="2" t="s">
        <v>659</v>
      </c>
      <c r="B411" s="2" t="s">
        <v>660</v>
      </c>
      <c r="C411" s="2" t="s">
        <v>26</v>
      </c>
      <c r="D411" s="2" t="s">
        <v>667</v>
      </c>
      <c r="E411" s="64">
        <v>2809313</v>
      </c>
      <c r="F411" s="142">
        <v>2809313</v>
      </c>
      <c r="G411" s="5">
        <f t="shared" si="15"/>
        <v>0</v>
      </c>
      <c r="H411" s="39">
        <f t="shared" ref="H411:H451" si="16">ROUND(G411/E411,4)</f>
        <v>0</v>
      </c>
      <c r="I411" s="21" t="s">
        <v>874</v>
      </c>
      <c r="J411" s="25" t="s">
        <v>874</v>
      </c>
      <c r="K411" s="141"/>
      <c r="L411" s="77"/>
      <c r="M411" s="77"/>
      <c r="N411" s="77"/>
      <c r="O411" s="77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</row>
    <row r="412" spans="1:77" s="54" customFormat="1" x14ac:dyDescent="0.2">
      <c r="A412" s="2" t="s">
        <v>659</v>
      </c>
      <c r="B412" s="2" t="s">
        <v>660</v>
      </c>
      <c r="C412" s="2" t="s">
        <v>57</v>
      </c>
      <c r="D412" s="2" t="s">
        <v>668</v>
      </c>
      <c r="E412" s="64">
        <v>953648</v>
      </c>
      <c r="F412" s="142">
        <v>953648</v>
      </c>
      <c r="G412" s="5">
        <f t="shared" si="15"/>
        <v>0</v>
      </c>
      <c r="H412" s="39">
        <f t="shared" si="16"/>
        <v>0</v>
      </c>
      <c r="I412" s="21" t="s">
        <v>874</v>
      </c>
      <c r="J412" s="25" t="s">
        <v>874</v>
      </c>
      <c r="K412" s="141"/>
      <c r="L412" s="77"/>
      <c r="M412" s="77"/>
      <c r="N412" s="77"/>
      <c r="O412" s="77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</row>
    <row r="413" spans="1:77" s="54" customFormat="1" x14ac:dyDescent="0.2">
      <c r="A413" s="2" t="s">
        <v>659</v>
      </c>
      <c r="B413" s="2" t="s">
        <v>660</v>
      </c>
      <c r="C413" s="2" t="s">
        <v>18</v>
      </c>
      <c r="D413" s="2" t="s">
        <v>669</v>
      </c>
      <c r="E413" s="64">
        <v>1196323</v>
      </c>
      <c r="F413" s="142">
        <v>1196323</v>
      </c>
      <c r="G413" s="5">
        <f t="shared" si="15"/>
        <v>0</v>
      </c>
      <c r="H413" s="39">
        <f t="shared" si="16"/>
        <v>0</v>
      </c>
      <c r="I413" s="21" t="s">
        <v>874</v>
      </c>
      <c r="J413" s="25" t="s">
        <v>874</v>
      </c>
      <c r="K413" s="141"/>
      <c r="L413" s="77"/>
      <c r="M413" s="77"/>
      <c r="N413" s="77"/>
      <c r="O413" s="77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</row>
    <row r="414" spans="1:77" s="54" customFormat="1" x14ac:dyDescent="0.2">
      <c r="A414" s="2" t="s">
        <v>659</v>
      </c>
      <c r="B414" s="2" t="s">
        <v>660</v>
      </c>
      <c r="C414" s="2" t="s">
        <v>369</v>
      </c>
      <c r="D414" s="2" t="s">
        <v>670</v>
      </c>
      <c r="E414" s="64">
        <v>36446</v>
      </c>
      <c r="F414" s="142">
        <v>36446</v>
      </c>
      <c r="G414" s="5">
        <f t="shared" si="15"/>
        <v>0</v>
      </c>
      <c r="H414" s="39">
        <f t="shared" si="16"/>
        <v>0</v>
      </c>
      <c r="I414" s="21">
        <v>1</v>
      </c>
      <c r="J414" s="25">
        <v>1</v>
      </c>
      <c r="K414" s="141"/>
      <c r="L414" s="77"/>
      <c r="M414" s="77"/>
      <c r="N414" s="77"/>
      <c r="O414" s="77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</row>
    <row r="415" spans="1:77" s="54" customFormat="1" x14ac:dyDescent="0.2">
      <c r="A415" s="2" t="s">
        <v>659</v>
      </c>
      <c r="B415" s="2" t="s">
        <v>660</v>
      </c>
      <c r="C415" s="2" t="s">
        <v>233</v>
      </c>
      <c r="D415" s="2" t="s">
        <v>671</v>
      </c>
      <c r="E415" s="64">
        <v>1632532</v>
      </c>
      <c r="F415" s="142">
        <v>1632532</v>
      </c>
      <c r="G415" s="5">
        <f t="shared" si="15"/>
        <v>0</v>
      </c>
      <c r="H415" s="39">
        <f t="shared" si="16"/>
        <v>0</v>
      </c>
      <c r="I415" s="21" t="s">
        <v>874</v>
      </c>
      <c r="J415" s="25" t="s">
        <v>874</v>
      </c>
      <c r="K415" s="141"/>
      <c r="L415" s="77"/>
      <c r="M415" s="77"/>
      <c r="N415" s="77"/>
      <c r="O415" s="77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</row>
    <row r="416" spans="1:77" s="54" customFormat="1" x14ac:dyDescent="0.2">
      <c r="A416" s="2" t="s">
        <v>659</v>
      </c>
      <c r="B416" s="2" t="s">
        <v>660</v>
      </c>
      <c r="C416" s="2" t="s">
        <v>20</v>
      </c>
      <c r="D416" s="2" t="s">
        <v>672</v>
      </c>
      <c r="E416" s="64">
        <v>488142</v>
      </c>
      <c r="F416" s="142">
        <v>488142</v>
      </c>
      <c r="G416" s="5">
        <f t="shared" si="15"/>
        <v>0</v>
      </c>
      <c r="H416" s="39">
        <f t="shared" si="16"/>
        <v>0</v>
      </c>
      <c r="I416" s="21" t="s">
        <v>874</v>
      </c>
      <c r="J416" s="25" t="s">
        <v>874</v>
      </c>
      <c r="K416" s="141"/>
      <c r="L416" s="77"/>
      <c r="M416" s="77"/>
      <c r="N416" s="77"/>
      <c r="O416" s="77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</row>
    <row r="417" spans="1:77" s="54" customFormat="1" x14ac:dyDescent="0.2">
      <c r="A417" s="2" t="s">
        <v>659</v>
      </c>
      <c r="B417" s="2" t="s">
        <v>660</v>
      </c>
      <c r="C417" s="2" t="s">
        <v>673</v>
      </c>
      <c r="D417" s="2" t="s">
        <v>674</v>
      </c>
      <c r="E417" s="64">
        <v>1251927</v>
      </c>
      <c r="F417" s="142">
        <v>1251927</v>
      </c>
      <c r="G417" s="5">
        <f t="shared" si="15"/>
        <v>0</v>
      </c>
      <c r="H417" s="39">
        <f t="shared" si="16"/>
        <v>0</v>
      </c>
      <c r="I417" s="21" t="s">
        <v>874</v>
      </c>
      <c r="J417" s="25" t="s">
        <v>874</v>
      </c>
      <c r="K417" s="141"/>
      <c r="L417" s="77"/>
      <c r="M417" s="77"/>
      <c r="N417" s="77"/>
      <c r="O417" s="77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</row>
    <row r="418" spans="1:77" s="54" customFormat="1" x14ac:dyDescent="0.2">
      <c r="A418" s="2" t="s">
        <v>659</v>
      </c>
      <c r="B418" s="2" t="s">
        <v>660</v>
      </c>
      <c r="C418" s="2" t="s">
        <v>22</v>
      </c>
      <c r="D418" s="2" t="s">
        <v>675</v>
      </c>
      <c r="E418" s="64">
        <v>1641243</v>
      </c>
      <c r="F418" s="142">
        <v>1641243</v>
      </c>
      <c r="G418" s="5">
        <f t="shared" si="15"/>
        <v>0</v>
      </c>
      <c r="H418" s="39">
        <f t="shared" si="16"/>
        <v>0</v>
      </c>
      <c r="I418" s="21" t="s">
        <v>874</v>
      </c>
      <c r="J418" s="25" t="s">
        <v>874</v>
      </c>
      <c r="K418" s="141"/>
      <c r="L418" s="77"/>
      <c r="M418" s="77"/>
      <c r="N418" s="77"/>
      <c r="O418" s="77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</row>
    <row r="419" spans="1:77" s="54" customFormat="1" x14ac:dyDescent="0.2">
      <c r="A419" s="2" t="s">
        <v>659</v>
      </c>
      <c r="B419" s="2" t="s">
        <v>660</v>
      </c>
      <c r="C419" s="2" t="s">
        <v>676</v>
      </c>
      <c r="D419" s="2" t="s">
        <v>677</v>
      </c>
      <c r="E419" s="64">
        <v>535622</v>
      </c>
      <c r="F419" s="142">
        <v>535622</v>
      </c>
      <c r="G419" s="5">
        <f t="shared" si="15"/>
        <v>0</v>
      </c>
      <c r="H419" s="39">
        <f t="shared" si="16"/>
        <v>0</v>
      </c>
      <c r="I419" s="21" t="s">
        <v>874</v>
      </c>
      <c r="J419" s="25" t="s">
        <v>874</v>
      </c>
      <c r="K419" s="141"/>
      <c r="L419" s="77"/>
      <c r="M419" s="77"/>
      <c r="N419" s="77"/>
      <c r="O419" s="77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</row>
    <row r="420" spans="1:77" s="54" customFormat="1" x14ac:dyDescent="0.2">
      <c r="A420" s="2" t="s">
        <v>659</v>
      </c>
      <c r="B420" s="2" t="s">
        <v>660</v>
      </c>
      <c r="C420" s="2" t="s">
        <v>71</v>
      </c>
      <c r="D420" s="2" t="s">
        <v>678</v>
      </c>
      <c r="E420" s="64">
        <v>9221580</v>
      </c>
      <c r="F420" s="142">
        <v>9221580</v>
      </c>
      <c r="G420" s="5">
        <f t="shared" si="15"/>
        <v>0</v>
      </c>
      <c r="H420" s="39">
        <f t="shared" si="16"/>
        <v>0</v>
      </c>
      <c r="I420" s="21" t="s">
        <v>874</v>
      </c>
      <c r="J420" s="25" t="s">
        <v>874</v>
      </c>
      <c r="K420" s="141"/>
      <c r="L420" s="77"/>
      <c r="M420" s="77"/>
      <c r="N420" s="77"/>
      <c r="O420" s="77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</row>
    <row r="421" spans="1:77" s="54" customFormat="1" x14ac:dyDescent="0.2">
      <c r="A421" s="2" t="s">
        <v>679</v>
      </c>
      <c r="B421" s="2" t="s">
        <v>680</v>
      </c>
      <c r="C421" s="2" t="s">
        <v>26</v>
      </c>
      <c r="D421" s="2" t="s">
        <v>681</v>
      </c>
      <c r="E421" s="64">
        <v>1345749</v>
      </c>
      <c r="F421" s="142">
        <v>1345749</v>
      </c>
      <c r="G421" s="5">
        <f t="shared" si="15"/>
        <v>0</v>
      </c>
      <c r="H421" s="39">
        <f t="shared" si="16"/>
        <v>0</v>
      </c>
      <c r="I421" s="21" t="s">
        <v>874</v>
      </c>
      <c r="J421" s="25" t="s">
        <v>874</v>
      </c>
      <c r="K421" s="141"/>
      <c r="L421" s="77"/>
      <c r="M421" s="77"/>
      <c r="N421" s="77"/>
      <c r="O421" s="77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</row>
    <row r="422" spans="1:77" s="54" customFormat="1" x14ac:dyDescent="0.2">
      <c r="A422" s="2" t="s">
        <v>679</v>
      </c>
      <c r="B422" s="2" t="s">
        <v>680</v>
      </c>
      <c r="C422" s="2" t="s">
        <v>67</v>
      </c>
      <c r="D422" s="2" t="s">
        <v>682</v>
      </c>
      <c r="E422" s="64">
        <v>1966349</v>
      </c>
      <c r="F422" s="142">
        <v>1966349</v>
      </c>
      <c r="G422" s="5">
        <f t="shared" si="15"/>
        <v>0</v>
      </c>
      <c r="H422" s="39">
        <f t="shared" si="16"/>
        <v>0</v>
      </c>
      <c r="I422" s="21" t="s">
        <v>874</v>
      </c>
      <c r="J422" s="25" t="s">
        <v>874</v>
      </c>
      <c r="K422" s="141"/>
      <c r="L422" s="77"/>
      <c r="M422" s="77"/>
      <c r="N422" s="77"/>
      <c r="O422" s="77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</row>
    <row r="423" spans="1:77" s="54" customFormat="1" x14ac:dyDescent="0.2">
      <c r="A423" s="2" t="s">
        <v>679</v>
      </c>
      <c r="B423" s="2" t="s">
        <v>680</v>
      </c>
      <c r="C423" s="2" t="s">
        <v>168</v>
      </c>
      <c r="D423" s="2" t="s">
        <v>683</v>
      </c>
      <c r="E423" s="64">
        <v>6521516</v>
      </c>
      <c r="F423" s="142">
        <v>6521516</v>
      </c>
      <c r="G423" s="5">
        <f t="shared" si="15"/>
        <v>0</v>
      </c>
      <c r="H423" s="39">
        <f t="shared" si="16"/>
        <v>0</v>
      </c>
      <c r="I423" s="21" t="s">
        <v>874</v>
      </c>
      <c r="J423" s="25" t="s">
        <v>874</v>
      </c>
      <c r="K423" s="141"/>
      <c r="L423" s="77"/>
      <c r="M423" s="77"/>
      <c r="N423" s="77"/>
      <c r="O423" s="77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</row>
    <row r="424" spans="1:77" s="54" customFormat="1" x14ac:dyDescent="0.2">
      <c r="A424" s="2" t="s">
        <v>679</v>
      </c>
      <c r="B424" s="2" t="s">
        <v>680</v>
      </c>
      <c r="C424" s="2" t="s">
        <v>41</v>
      </c>
      <c r="D424" s="2" t="s">
        <v>684</v>
      </c>
      <c r="E424" s="64">
        <v>8851819</v>
      </c>
      <c r="F424" s="142">
        <v>8851819</v>
      </c>
      <c r="G424" s="5">
        <f t="shared" si="15"/>
        <v>0</v>
      </c>
      <c r="H424" s="39">
        <f t="shared" si="16"/>
        <v>0</v>
      </c>
      <c r="I424" s="21" t="s">
        <v>874</v>
      </c>
      <c r="J424" s="25" t="s">
        <v>874</v>
      </c>
      <c r="K424" s="141"/>
      <c r="L424" s="77"/>
      <c r="M424" s="77"/>
      <c r="N424" s="77"/>
      <c r="O424" s="77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</row>
    <row r="425" spans="1:77" s="54" customFormat="1" x14ac:dyDescent="0.2">
      <c r="A425" s="2" t="s">
        <v>679</v>
      </c>
      <c r="B425" s="2" t="s">
        <v>680</v>
      </c>
      <c r="C425" s="2" t="s">
        <v>685</v>
      </c>
      <c r="D425" s="2" t="s">
        <v>686</v>
      </c>
      <c r="E425" s="64">
        <v>2941939</v>
      </c>
      <c r="F425" s="142">
        <v>2941939</v>
      </c>
      <c r="G425" s="5">
        <f t="shared" si="15"/>
        <v>0</v>
      </c>
      <c r="H425" s="39">
        <f t="shared" si="16"/>
        <v>0</v>
      </c>
      <c r="I425" s="21" t="s">
        <v>874</v>
      </c>
      <c r="J425" s="25" t="s">
        <v>874</v>
      </c>
      <c r="K425" s="141"/>
      <c r="L425" s="77"/>
      <c r="M425" s="77"/>
      <c r="N425" s="77"/>
      <c r="O425" s="77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</row>
    <row r="426" spans="1:77" s="54" customFormat="1" x14ac:dyDescent="0.2">
      <c r="A426" s="2" t="s">
        <v>679</v>
      </c>
      <c r="B426" s="2" t="s">
        <v>680</v>
      </c>
      <c r="C426" s="2" t="s">
        <v>22</v>
      </c>
      <c r="D426" s="2" t="s">
        <v>687</v>
      </c>
      <c r="E426" s="64">
        <v>1154945</v>
      </c>
      <c r="F426" s="142">
        <v>1154945</v>
      </c>
      <c r="G426" s="5">
        <f t="shared" si="15"/>
        <v>0</v>
      </c>
      <c r="H426" s="39">
        <f t="shared" si="16"/>
        <v>0</v>
      </c>
      <c r="I426" s="21" t="s">
        <v>874</v>
      </c>
      <c r="J426" s="25" t="s">
        <v>874</v>
      </c>
      <c r="K426" s="141"/>
      <c r="L426" s="77"/>
      <c r="M426" s="77"/>
      <c r="N426" s="77"/>
      <c r="O426" s="77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</row>
    <row r="427" spans="1:77" s="54" customFormat="1" x14ac:dyDescent="0.2">
      <c r="A427" s="2" t="s">
        <v>679</v>
      </c>
      <c r="B427" s="2" t="s">
        <v>680</v>
      </c>
      <c r="C427" s="2" t="s">
        <v>356</v>
      </c>
      <c r="D427" s="2" t="s">
        <v>688</v>
      </c>
      <c r="E427" s="64">
        <v>1001769</v>
      </c>
      <c r="F427" s="142">
        <v>1001769</v>
      </c>
      <c r="G427" s="5">
        <f t="shared" si="15"/>
        <v>0</v>
      </c>
      <c r="H427" s="39">
        <f t="shared" si="16"/>
        <v>0</v>
      </c>
      <c r="I427" s="21" t="s">
        <v>874</v>
      </c>
      <c r="J427" s="25" t="s">
        <v>874</v>
      </c>
      <c r="K427" s="141"/>
      <c r="L427" s="77"/>
      <c r="M427" s="77"/>
      <c r="N427" s="77"/>
      <c r="O427" s="77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</row>
    <row r="428" spans="1:77" s="54" customFormat="1" x14ac:dyDescent="0.2">
      <c r="A428" s="2" t="s">
        <v>689</v>
      </c>
      <c r="B428" s="2" t="s">
        <v>690</v>
      </c>
      <c r="C428" s="2" t="s">
        <v>153</v>
      </c>
      <c r="D428" s="2" t="s">
        <v>691</v>
      </c>
      <c r="E428" s="64">
        <v>1391246</v>
      </c>
      <c r="F428" s="142">
        <v>1391246</v>
      </c>
      <c r="G428" s="5">
        <f t="shared" si="15"/>
        <v>0</v>
      </c>
      <c r="H428" s="39">
        <f t="shared" si="16"/>
        <v>0</v>
      </c>
      <c r="I428" s="21" t="s">
        <v>874</v>
      </c>
      <c r="J428" s="25" t="s">
        <v>874</v>
      </c>
      <c r="K428" s="141"/>
      <c r="L428" s="77"/>
      <c r="M428" s="77"/>
      <c r="N428" s="77"/>
      <c r="O428" s="77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</row>
    <row r="429" spans="1:77" s="54" customFormat="1" x14ac:dyDescent="0.2">
      <c r="A429" s="2" t="s">
        <v>689</v>
      </c>
      <c r="B429" s="2" t="s">
        <v>690</v>
      </c>
      <c r="C429" s="2" t="s">
        <v>392</v>
      </c>
      <c r="D429" s="2" t="s">
        <v>274</v>
      </c>
      <c r="E429" s="64">
        <v>840447</v>
      </c>
      <c r="F429" s="142">
        <v>840447</v>
      </c>
      <c r="G429" s="5">
        <f t="shared" si="15"/>
        <v>0</v>
      </c>
      <c r="H429" s="39">
        <f t="shared" si="16"/>
        <v>0</v>
      </c>
      <c r="I429" s="21" t="s">
        <v>874</v>
      </c>
      <c r="J429" s="25" t="s">
        <v>874</v>
      </c>
      <c r="K429" s="141"/>
      <c r="L429" s="77"/>
      <c r="M429" s="77"/>
      <c r="N429" s="77"/>
      <c r="O429" s="77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</row>
    <row r="430" spans="1:77" s="54" customFormat="1" x14ac:dyDescent="0.2">
      <c r="A430" s="2" t="s">
        <v>689</v>
      </c>
      <c r="B430" s="2" t="s">
        <v>690</v>
      </c>
      <c r="C430" s="2" t="s">
        <v>12</v>
      </c>
      <c r="D430" s="2" t="s">
        <v>692</v>
      </c>
      <c r="E430" s="64">
        <v>1370632</v>
      </c>
      <c r="F430" s="142">
        <v>1370632</v>
      </c>
      <c r="G430" s="5">
        <f t="shared" si="15"/>
        <v>0</v>
      </c>
      <c r="H430" s="39">
        <f t="shared" si="16"/>
        <v>0</v>
      </c>
      <c r="I430" s="21" t="s">
        <v>874</v>
      </c>
      <c r="J430" s="25" t="s">
        <v>874</v>
      </c>
      <c r="K430" s="141"/>
      <c r="L430" s="77"/>
      <c r="M430" s="77"/>
      <c r="N430" s="77"/>
      <c r="O430" s="77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</row>
    <row r="431" spans="1:77" s="54" customFormat="1" x14ac:dyDescent="0.2">
      <c r="A431" s="2" t="s">
        <v>689</v>
      </c>
      <c r="B431" s="2" t="s">
        <v>690</v>
      </c>
      <c r="C431" s="2" t="s">
        <v>14</v>
      </c>
      <c r="D431" s="2" t="s">
        <v>693</v>
      </c>
      <c r="E431" s="64">
        <v>1399944</v>
      </c>
      <c r="F431" s="142">
        <v>1399944</v>
      </c>
      <c r="G431" s="5">
        <f t="shared" si="15"/>
        <v>0</v>
      </c>
      <c r="H431" s="39">
        <f t="shared" si="16"/>
        <v>0</v>
      </c>
      <c r="I431" s="21" t="s">
        <v>874</v>
      </c>
      <c r="J431" s="25" t="s">
        <v>874</v>
      </c>
      <c r="K431" s="141"/>
      <c r="L431" s="77"/>
      <c r="M431" s="77"/>
      <c r="N431" s="77"/>
      <c r="O431" s="77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</row>
    <row r="432" spans="1:77" s="54" customFormat="1" x14ac:dyDescent="0.2">
      <c r="A432" s="2" t="s">
        <v>689</v>
      </c>
      <c r="B432" s="2" t="s">
        <v>690</v>
      </c>
      <c r="C432" s="2" t="s">
        <v>26</v>
      </c>
      <c r="D432" s="2" t="s">
        <v>694</v>
      </c>
      <c r="E432" s="64">
        <v>6018364</v>
      </c>
      <c r="F432" s="142">
        <v>6018364</v>
      </c>
      <c r="G432" s="5">
        <f t="shared" si="15"/>
        <v>0</v>
      </c>
      <c r="H432" s="39">
        <f t="shared" si="16"/>
        <v>0</v>
      </c>
      <c r="I432" s="21" t="s">
        <v>874</v>
      </c>
      <c r="J432" s="25" t="s">
        <v>874</v>
      </c>
      <c r="K432" s="141"/>
      <c r="L432" s="77"/>
      <c r="M432" s="77"/>
      <c r="N432" s="77"/>
      <c r="O432" s="77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</row>
    <row r="433" spans="1:77" s="54" customFormat="1" x14ac:dyDescent="0.2">
      <c r="A433" s="2" t="s">
        <v>689</v>
      </c>
      <c r="B433" s="2" t="s">
        <v>690</v>
      </c>
      <c r="C433" s="2" t="s">
        <v>57</v>
      </c>
      <c r="D433" s="2" t="s">
        <v>695</v>
      </c>
      <c r="E433" s="64">
        <v>2723048</v>
      </c>
      <c r="F433" s="142">
        <v>2723048</v>
      </c>
      <c r="G433" s="5">
        <f t="shared" si="15"/>
        <v>0</v>
      </c>
      <c r="H433" s="39">
        <f t="shared" si="16"/>
        <v>0</v>
      </c>
      <c r="I433" s="21" t="s">
        <v>874</v>
      </c>
      <c r="J433" s="25" t="s">
        <v>874</v>
      </c>
      <c r="K433" s="141"/>
      <c r="L433" s="77"/>
      <c r="M433" s="77"/>
      <c r="N433" s="77"/>
      <c r="O433" s="77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</row>
    <row r="434" spans="1:77" s="54" customFormat="1" x14ac:dyDescent="0.2">
      <c r="A434" s="2" t="s">
        <v>689</v>
      </c>
      <c r="B434" s="2" t="s">
        <v>690</v>
      </c>
      <c r="C434" s="2" t="s">
        <v>79</v>
      </c>
      <c r="D434" s="2" t="s">
        <v>696</v>
      </c>
      <c r="E434" s="64">
        <v>4469058</v>
      </c>
      <c r="F434" s="142">
        <v>4469058</v>
      </c>
      <c r="G434" s="5">
        <f t="shared" si="15"/>
        <v>0</v>
      </c>
      <c r="H434" s="39">
        <f t="shared" si="16"/>
        <v>0</v>
      </c>
      <c r="I434" s="21" t="s">
        <v>874</v>
      </c>
      <c r="J434" s="25" t="s">
        <v>874</v>
      </c>
      <c r="K434" s="141"/>
      <c r="L434" s="77"/>
      <c r="M434" s="77"/>
      <c r="N434" s="77"/>
      <c r="O434" s="77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</row>
    <row r="435" spans="1:77" s="54" customFormat="1" x14ac:dyDescent="0.2">
      <c r="A435" s="2" t="s">
        <v>689</v>
      </c>
      <c r="B435" s="2" t="s">
        <v>690</v>
      </c>
      <c r="C435" s="2" t="s">
        <v>16</v>
      </c>
      <c r="D435" s="2" t="s">
        <v>697</v>
      </c>
      <c r="E435" s="64">
        <v>938289</v>
      </c>
      <c r="F435" s="142">
        <v>938289</v>
      </c>
      <c r="G435" s="5">
        <f t="shared" si="15"/>
        <v>0</v>
      </c>
      <c r="H435" s="39">
        <f t="shared" si="16"/>
        <v>0</v>
      </c>
      <c r="I435" s="21" t="s">
        <v>874</v>
      </c>
      <c r="J435" s="25" t="s">
        <v>874</v>
      </c>
      <c r="K435" s="141"/>
      <c r="L435" s="77"/>
      <c r="M435" s="77"/>
      <c r="N435" s="77"/>
      <c r="O435" s="77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</row>
    <row r="436" spans="1:77" s="54" customFormat="1" x14ac:dyDescent="0.2">
      <c r="A436" s="2" t="s">
        <v>689</v>
      </c>
      <c r="B436" s="2" t="s">
        <v>690</v>
      </c>
      <c r="C436" s="2" t="s">
        <v>82</v>
      </c>
      <c r="D436" s="2" t="s">
        <v>698</v>
      </c>
      <c r="E436" s="64">
        <v>1043935</v>
      </c>
      <c r="F436" s="142">
        <v>1043935</v>
      </c>
      <c r="G436" s="5">
        <f t="shared" si="15"/>
        <v>0</v>
      </c>
      <c r="H436" s="39">
        <f t="shared" si="16"/>
        <v>0</v>
      </c>
      <c r="I436" s="21" t="s">
        <v>874</v>
      </c>
      <c r="J436" s="25" t="s">
        <v>874</v>
      </c>
      <c r="K436" s="141"/>
      <c r="L436" s="77"/>
      <c r="M436" s="77"/>
      <c r="N436" s="77"/>
      <c r="O436" s="77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</row>
    <row r="437" spans="1:77" s="54" customFormat="1" x14ac:dyDescent="0.2">
      <c r="A437" s="2" t="s">
        <v>689</v>
      </c>
      <c r="B437" s="2" t="s">
        <v>690</v>
      </c>
      <c r="C437" s="2" t="s">
        <v>483</v>
      </c>
      <c r="D437" s="2" t="s">
        <v>699</v>
      </c>
      <c r="E437" s="64">
        <v>7966633</v>
      </c>
      <c r="F437" s="142">
        <v>7966633</v>
      </c>
      <c r="G437" s="5">
        <f t="shared" si="15"/>
        <v>0</v>
      </c>
      <c r="H437" s="39">
        <f t="shared" si="16"/>
        <v>0</v>
      </c>
      <c r="I437" s="21" t="s">
        <v>874</v>
      </c>
      <c r="J437" s="25" t="s">
        <v>874</v>
      </c>
      <c r="K437" s="141"/>
      <c r="L437" s="77"/>
      <c r="M437" s="77"/>
      <c r="N437" s="77"/>
      <c r="O437" s="77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</row>
    <row r="438" spans="1:77" s="54" customFormat="1" x14ac:dyDescent="0.2">
      <c r="A438" s="2" t="s">
        <v>689</v>
      </c>
      <c r="B438" s="2" t="s">
        <v>690</v>
      </c>
      <c r="C438" s="2" t="s">
        <v>30</v>
      </c>
      <c r="D438" s="2" t="s">
        <v>700</v>
      </c>
      <c r="E438" s="64">
        <v>14300569</v>
      </c>
      <c r="F438" s="142">
        <v>14300569</v>
      </c>
      <c r="G438" s="5">
        <f t="shared" si="15"/>
        <v>0</v>
      </c>
      <c r="H438" s="39">
        <f t="shared" si="16"/>
        <v>0</v>
      </c>
      <c r="I438" s="21" t="s">
        <v>874</v>
      </c>
      <c r="J438" s="25" t="s">
        <v>874</v>
      </c>
      <c r="K438" s="141"/>
      <c r="L438" s="77"/>
      <c r="M438" s="77"/>
      <c r="N438" s="77"/>
      <c r="O438" s="77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</row>
    <row r="439" spans="1:77" s="54" customFormat="1" x14ac:dyDescent="0.2">
      <c r="A439" s="2" t="s">
        <v>689</v>
      </c>
      <c r="B439" s="2" t="s">
        <v>690</v>
      </c>
      <c r="C439" s="2" t="s">
        <v>701</v>
      </c>
      <c r="D439" s="2" t="s">
        <v>702</v>
      </c>
      <c r="E439" s="64">
        <v>1246101</v>
      </c>
      <c r="F439" s="142">
        <v>1246101</v>
      </c>
      <c r="G439" s="5">
        <f t="shared" si="15"/>
        <v>0</v>
      </c>
      <c r="H439" s="39">
        <f t="shared" si="16"/>
        <v>0</v>
      </c>
      <c r="I439" s="21" t="s">
        <v>874</v>
      </c>
      <c r="J439" s="25" t="s">
        <v>874</v>
      </c>
      <c r="K439" s="141"/>
      <c r="L439" s="77"/>
      <c r="M439" s="77"/>
      <c r="N439" s="77"/>
      <c r="O439" s="77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</row>
    <row r="440" spans="1:77" s="54" customFormat="1" x14ac:dyDescent="0.2">
      <c r="A440" s="2" t="s">
        <v>689</v>
      </c>
      <c r="B440" s="2" t="s">
        <v>690</v>
      </c>
      <c r="C440" s="2" t="s">
        <v>703</v>
      </c>
      <c r="D440" s="2" t="s">
        <v>704</v>
      </c>
      <c r="E440" s="64">
        <v>438103</v>
      </c>
      <c r="F440" s="142">
        <v>438103</v>
      </c>
      <c r="G440" s="5">
        <f t="shared" si="15"/>
        <v>0</v>
      </c>
      <c r="H440" s="39">
        <f t="shared" si="16"/>
        <v>0</v>
      </c>
      <c r="I440" s="21" t="s">
        <v>874</v>
      </c>
      <c r="J440" s="25" t="s">
        <v>874</v>
      </c>
      <c r="K440" s="141"/>
      <c r="L440" s="77"/>
      <c r="M440" s="77"/>
      <c r="N440" s="77"/>
      <c r="O440" s="77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</row>
    <row r="441" spans="1:77" s="54" customFormat="1" x14ac:dyDescent="0.2">
      <c r="A441" s="2" t="s">
        <v>689</v>
      </c>
      <c r="B441" s="2" t="s">
        <v>690</v>
      </c>
      <c r="C441" s="2" t="s">
        <v>705</v>
      </c>
      <c r="D441" s="2" t="s">
        <v>706</v>
      </c>
      <c r="E441" s="64">
        <v>1199754</v>
      </c>
      <c r="F441" s="142">
        <v>1199754</v>
      </c>
      <c r="G441" s="5">
        <f t="shared" si="15"/>
        <v>0</v>
      </c>
      <c r="H441" s="39">
        <f t="shared" si="16"/>
        <v>0</v>
      </c>
      <c r="I441" s="21" t="s">
        <v>874</v>
      </c>
      <c r="J441" s="25" t="s">
        <v>874</v>
      </c>
      <c r="K441" s="141"/>
      <c r="L441" s="77"/>
      <c r="M441" s="77"/>
      <c r="N441" s="77"/>
      <c r="O441" s="77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</row>
    <row r="442" spans="1:77" s="54" customFormat="1" x14ac:dyDescent="0.2">
      <c r="A442" s="2" t="s">
        <v>707</v>
      </c>
      <c r="B442" s="2" t="s">
        <v>708</v>
      </c>
      <c r="C442" s="2" t="s">
        <v>645</v>
      </c>
      <c r="D442" s="2" t="s">
        <v>709</v>
      </c>
      <c r="E442" s="64">
        <v>339766</v>
      </c>
      <c r="F442" s="142">
        <v>339766</v>
      </c>
      <c r="G442" s="5">
        <f t="shared" si="15"/>
        <v>0</v>
      </c>
      <c r="H442" s="39">
        <f t="shared" si="16"/>
        <v>0</v>
      </c>
      <c r="I442" s="21" t="s">
        <v>874</v>
      </c>
      <c r="J442" s="25" t="s">
        <v>874</v>
      </c>
      <c r="K442" s="141"/>
      <c r="L442" s="77"/>
      <c r="M442" s="77"/>
      <c r="N442" s="77"/>
      <c r="O442" s="77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</row>
    <row r="443" spans="1:77" s="54" customFormat="1" x14ac:dyDescent="0.2">
      <c r="A443" s="2" t="s">
        <v>707</v>
      </c>
      <c r="B443" s="2" t="s">
        <v>708</v>
      </c>
      <c r="C443" s="2" t="s">
        <v>201</v>
      </c>
      <c r="D443" s="2" t="s">
        <v>710</v>
      </c>
      <c r="E443" s="64">
        <v>401039</v>
      </c>
      <c r="F443" s="142">
        <v>401039</v>
      </c>
      <c r="G443" s="5">
        <f t="shared" si="15"/>
        <v>0</v>
      </c>
      <c r="H443" s="39">
        <f t="shared" si="16"/>
        <v>0</v>
      </c>
      <c r="I443" s="21" t="s">
        <v>874</v>
      </c>
      <c r="J443" s="25" t="s">
        <v>874</v>
      </c>
      <c r="K443" s="141"/>
      <c r="L443" s="77"/>
      <c r="M443" s="77"/>
      <c r="N443" s="77"/>
      <c r="O443" s="77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</row>
    <row r="444" spans="1:77" s="54" customFormat="1" x14ac:dyDescent="0.2">
      <c r="A444" s="2" t="s">
        <v>707</v>
      </c>
      <c r="B444" s="2" t="s">
        <v>708</v>
      </c>
      <c r="C444" s="2" t="s">
        <v>711</v>
      </c>
      <c r="D444" s="2" t="s">
        <v>712</v>
      </c>
      <c r="E444" s="64">
        <v>340864</v>
      </c>
      <c r="F444" s="142">
        <v>340864</v>
      </c>
      <c r="G444" s="5">
        <f t="shared" si="15"/>
        <v>0</v>
      </c>
      <c r="H444" s="39">
        <f t="shared" si="16"/>
        <v>0</v>
      </c>
      <c r="I444" s="21" t="s">
        <v>874</v>
      </c>
      <c r="J444" s="25" t="s">
        <v>874</v>
      </c>
      <c r="K444" s="141"/>
      <c r="L444" s="77"/>
      <c r="M444" s="77"/>
      <c r="N444" s="77"/>
      <c r="O444" s="77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</row>
    <row r="445" spans="1:77" s="54" customFormat="1" x14ac:dyDescent="0.2">
      <c r="A445" s="2" t="s">
        <v>707</v>
      </c>
      <c r="B445" s="2" t="s">
        <v>708</v>
      </c>
      <c r="C445" s="2" t="s">
        <v>26</v>
      </c>
      <c r="D445" s="2" t="s">
        <v>713</v>
      </c>
      <c r="E445" s="64">
        <v>2545878</v>
      </c>
      <c r="F445" s="142">
        <v>2545878</v>
      </c>
      <c r="G445" s="5">
        <f t="shared" si="15"/>
        <v>0</v>
      </c>
      <c r="H445" s="39">
        <f t="shared" si="16"/>
        <v>0</v>
      </c>
      <c r="I445" s="21" t="s">
        <v>874</v>
      </c>
      <c r="J445" s="25" t="s">
        <v>874</v>
      </c>
      <c r="K445" s="141"/>
      <c r="L445" s="77"/>
      <c r="M445" s="77"/>
      <c r="N445" s="77"/>
      <c r="O445" s="77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</row>
    <row r="446" spans="1:77" s="54" customFormat="1" x14ac:dyDescent="0.2">
      <c r="A446" s="2" t="s">
        <v>707</v>
      </c>
      <c r="B446" s="2" t="s">
        <v>708</v>
      </c>
      <c r="C446" s="2" t="s">
        <v>185</v>
      </c>
      <c r="D446" s="2" t="s">
        <v>714</v>
      </c>
      <c r="E446" s="64">
        <v>1960853</v>
      </c>
      <c r="F446" s="142">
        <v>1960853</v>
      </c>
      <c r="G446" s="5">
        <f t="shared" si="15"/>
        <v>0</v>
      </c>
      <c r="H446" s="39">
        <f t="shared" si="16"/>
        <v>0</v>
      </c>
      <c r="I446" s="21" t="s">
        <v>874</v>
      </c>
      <c r="J446" s="25" t="s">
        <v>874</v>
      </c>
      <c r="K446" s="141"/>
      <c r="L446" s="77"/>
      <c r="M446" s="77"/>
      <c r="N446" s="77"/>
      <c r="O446" s="77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</row>
    <row r="447" spans="1:77" s="54" customFormat="1" x14ac:dyDescent="0.2">
      <c r="A447" s="2" t="s">
        <v>707</v>
      </c>
      <c r="B447" s="2" t="s">
        <v>708</v>
      </c>
      <c r="C447" s="2" t="s">
        <v>353</v>
      </c>
      <c r="D447" s="2" t="s">
        <v>715</v>
      </c>
      <c r="E447" s="64">
        <v>3843340</v>
      </c>
      <c r="F447" s="142">
        <v>3843340</v>
      </c>
      <c r="G447" s="5">
        <f t="shared" si="15"/>
        <v>0</v>
      </c>
      <c r="H447" s="39">
        <f t="shared" si="16"/>
        <v>0</v>
      </c>
      <c r="I447" s="21" t="s">
        <v>874</v>
      </c>
      <c r="J447" s="25" t="s">
        <v>874</v>
      </c>
      <c r="K447" s="141"/>
      <c r="L447" s="77"/>
      <c r="M447" s="77"/>
      <c r="N447" s="77"/>
      <c r="O447" s="77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</row>
    <row r="448" spans="1:77" s="54" customFormat="1" x14ac:dyDescent="0.2">
      <c r="A448" s="2" t="s">
        <v>707</v>
      </c>
      <c r="B448" s="2" t="s">
        <v>708</v>
      </c>
      <c r="C448" s="2" t="s">
        <v>47</v>
      </c>
      <c r="D448" s="2" t="s">
        <v>716</v>
      </c>
      <c r="E448" s="64">
        <v>951236</v>
      </c>
      <c r="F448" s="142">
        <v>951236</v>
      </c>
      <c r="G448" s="5">
        <f t="shared" si="15"/>
        <v>0</v>
      </c>
      <c r="H448" s="39">
        <f t="shared" si="16"/>
        <v>0</v>
      </c>
      <c r="I448" s="21" t="s">
        <v>874</v>
      </c>
      <c r="J448" s="25" t="s">
        <v>874</v>
      </c>
      <c r="K448" s="141"/>
      <c r="L448" s="77"/>
      <c r="M448" s="77"/>
      <c r="N448" s="77"/>
      <c r="O448" s="77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</row>
    <row r="449" spans="1:77" s="54" customFormat="1" x14ac:dyDescent="0.2">
      <c r="A449" s="2" t="s">
        <v>717</v>
      </c>
      <c r="B449" s="2" t="s">
        <v>718</v>
      </c>
      <c r="C449" s="2" t="s">
        <v>79</v>
      </c>
      <c r="D449" s="2" t="s">
        <v>719</v>
      </c>
      <c r="E449" s="64">
        <v>82182</v>
      </c>
      <c r="F449" s="142">
        <v>82182</v>
      </c>
      <c r="G449" s="5">
        <f t="shared" si="15"/>
        <v>0</v>
      </c>
      <c r="H449" s="39">
        <f t="shared" si="16"/>
        <v>0</v>
      </c>
      <c r="I449" s="21">
        <v>1</v>
      </c>
      <c r="J449" s="25" t="s">
        <v>874</v>
      </c>
      <c r="K449" s="141"/>
      <c r="L449" s="77"/>
      <c r="M449" s="77"/>
      <c r="N449" s="77"/>
      <c r="O449" s="77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</row>
    <row r="450" spans="1:77" s="54" customFormat="1" x14ac:dyDescent="0.2">
      <c r="A450" s="2" t="s">
        <v>717</v>
      </c>
      <c r="B450" s="2" t="s">
        <v>718</v>
      </c>
      <c r="C450" s="2" t="s">
        <v>59</v>
      </c>
      <c r="D450" s="2" t="s">
        <v>720</v>
      </c>
      <c r="E450" s="64">
        <v>17410</v>
      </c>
      <c r="F450" s="142">
        <v>17410</v>
      </c>
      <c r="G450" s="5">
        <f t="shared" si="15"/>
        <v>0</v>
      </c>
      <c r="H450" s="39">
        <f t="shared" si="16"/>
        <v>0</v>
      </c>
      <c r="I450" s="21">
        <v>1</v>
      </c>
      <c r="J450" s="25">
        <v>1</v>
      </c>
      <c r="K450" s="141"/>
      <c r="L450" s="77"/>
      <c r="M450" s="77"/>
      <c r="N450" s="77"/>
      <c r="O450" s="77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</row>
    <row r="451" spans="1:77" s="54" customFormat="1" x14ac:dyDescent="0.2">
      <c r="A451" s="2" t="s">
        <v>717</v>
      </c>
      <c r="B451" s="2" t="s">
        <v>718</v>
      </c>
      <c r="C451" s="2" t="s">
        <v>37</v>
      </c>
      <c r="D451" s="2" t="s">
        <v>721</v>
      </c>
      <c r="E451" s="64">
        <v>40241</v>
      </c>
      <c r="F451" s="142">
        <v>40241</v>
      </c>
      <c r="G451" s="5">
        <f t="shared" si="15"/>
        <v>0</v>
      </c>
      <c r="H451" s="39">
        <f t="shared" si="16"/>
        <v>0</v>
      </c>
      <c r="I451" s="21">
        <v>1</v>
      </c>
      <c r="J451" s="25">
        <v>1</v>
      </c>
      <c r="K451" s="141"/>
      <c r="L451" s="77"/>
      <c r="M451" s="77"/>
      <c r="N451" s="77"/>
      <c r="O451" s="77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</row>
    <row r="452" spans="1:77" s="54" customFormat="1" x14ac:dyDescent="0.2">
      <c r="A452" s="2" t="s">
        <v>717</v>
      </c>
      <c r="B452" s="2" t="s">
        <v>718</v>
      </c>
      <c r="C452" s="2" t="s">
        <v>39</v>
      </c>
      <c r="D452" s="2" t="s">
        <v>722</v>
      </c>
      <c r="E452" s="64">
        <v>18815</v>
      </c>
      <c r="F452" s="142">
        <v>0</v>
      </c>
      <c r="G452" s="5">
        <f t="shared" si="15"/>
        <v>-18815</v>
      </c>
      <c r="H452" s="39">
        <v>0</v>
      </c>
      <c r="I452" s="21">
        <v>1</v>
      </c>
      <c r="J452" s="25">
        <v>1</v>
      </c>
      <c r="K452" s="141"/>
      <c r="L452" s="77"/>
      <c r="M452" s="77"/>
      <c r="N452" s="77"/>
      <c r="O452" s="77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</row>
    <row r="453" spans="1:77" s="54" customFormat="1" x14ac:dyDescent="0.2">
      <c r="A453" s="2" t="s">
        <v>717</v>
      </c>
      <c r="B453" s="2" t="s">
        <v>718</v>
      </c>
      <c r="C453" s="2" t="s">
        <v>344</v>
      </c>
      <c r="D453" s="2" t="s">
        <v>723</v>
      </c>
      <c r="E453" s="64">
        <v>21973</v>
      </c>
      <c r="F453" s="142">
        <v>21973</v>
      </c>
      <c r="G453" s="5">
        <f t="shared" si="15"/>
        <v>0</v>
      </c>
      <c r="H453" s="39">
        <f t="shared" ref="H453:H484" si="17">ROUND(G453/E453,4)</f>
        <v>0</v>
      </c>
      <c r="I453" s="21">
        <v>1</v>
      </c>
      <c r="J453" s="25">
        <v>1</v>
      </c>
      <c r="K453" s="141"/>
      <c r="L453" s="77"/>
      <c r="M453" s="77"/>
      <c r="N453" s="77"/>
      <c r="O453" s="77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</row>
    <row r="454" spans="1:77" s="54" customFormat="1" x14ac:dyDescent="0.2">
      <c r="A454" s="2" t="s">
        <v>724</v>
      </c>
      <c r="B454" s="2" t="s">
        <v>725</v>
      </c>
      <c r="C454" s="2" t="s">
        <v>510</v>
      </c>
      <c r="D454" s="2" t="s">
        <v>726</v>
      </c>
      <c r="E454" s="64">
        <v>1162594</v>
      </c>
      <c r="F454" s="142">
        <v>1162594</v>
      </c>
      <c r="G454" s="5">
        <f t="shared" si="15"/>
        <v>0</v>
      </c>
      <c r="H454" s="39">
        <f t="shared" si="17"/>
        <v>0</v>
      </c>
      <c r="I454" s="21" t="s">
        <v>874</v>
      </c>
      <c r="J454" s="25" t="s">
        <v>874</v>
      </c>
      <c r="K454" s="141"/>
      <c r="L454" s="77"/>
      <c r="M454" s="77"/>
      <c r="N454" s="77"/>
      <c r="O454" s="77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</row>
    <row r="455" spans="1:77" s="54" customFormat="1" x14ac:dyDescent="0.2">
      <c r="A455" s="2" t="s">
        <v>724</v>
      </c>
      <c r="B455" s="2" t="s">
        <v>725</v>
      </c>
      <c r="C455" s="2" t="s">
        <v>26</v>
      </c>
      <c r="D455" s="2" t="s">
        <v>727</v>
      </c>
      <c r="E455" s="64">
        <v>10020434</v>
      </c>
      <c r="F455" s="142">
        <v>10020434</v>
      </c>
      <c r="G455" s="5">
        <f t="shared" si="15"/>
        <v>0</v>
      </c>
      <c r="H455" s="39">
        <f t="shared" si="17"/>
        <v>0</v>
      </c>
      <c r="I455" s="21" t="s">
        <v>874</v>
      </c>
      <c r="J455" s="25" t="s">
        <v>874</v>
      </c>
      <c r="K455" s="141"/>
      <c r="L455" s="77"/>
      <c r="M455" s="77"/>
      <c r="N455" s="77"/>
      <c r="O455" s="77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</row>
    <row r="456" spans="1:77" s="54" customFormat="1" x14ac:dyDescent="0.2">
      <c r="A456" s="2" t="s">
        <v>724</v>
      </c>
      <c r="B456" s="2" t="s">
        <v>725</v>
      </c>
      <c r="C456" s="2" t="s">
        <v>57</v>
      </c>
      <c r="D456" s="2" t="s">
        <v>728</v>
      </c>
      <c r="E456" s="64">
        <v>3350399</v>
      </c>
      <c r="F456" s="142">
        <v>3350399</v>
      </c>
      <c r="G456" s="5">
        <f t="shared" si="15"/>
        <v>0</v>
      </c>
      <c r="H456" s="39">
        <f t="shared" si="17"/>
        <v>0</v>
      </c>
      <c r="I456" s="21" t="s">
        <v>874</v>
      </c>
      <c r="J456" s="25" t="s">
        <v>874</v>
      </c>
      <c r="K456" s="141"/>
      <c r="L456" s="77"/>
      <c r="M456" s="77"/>
      <c r="N456" s="77"/>
      <c r="O456" s="77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</row>
    <row r="457" spans="1:77" s="54" customFormat="1" x14ac:dyDescent="0.2">
      <c r="A457" s="2" t="s">
        <v>724</v>
      </c>
      <c r="B457" s="2" t="s">
        <v>725</v>
      </c>
      <c r="C457" s="2" t="s">
        <v>79</v>
      </c>
      <c r="D457" s="2" t="s">
        <v>729</v>
      </c>
      <c r="E457" s="64">
        <v>3070513</v>
      </c>
      <c r="F457" s="142">
        <v>3070513</v>
      </c>
      <c r="G457" s="5">
        <f t="shared" ref="G457:G520" si="18">SUM(F457-E457)</f>
        <v>0</v>
      </c>
      <c r="H457" s="39">
        <f t="shared" si="17"/>
        <v>0</v>
      </c>
      <c r="I457" s="21" t="s">
        <v>874</v>
      </c>
      <c r="J457" s="25" t="s">
        <v>874</v>
      </c>
      <c r="K457" s="141"/>
      <c r="L457" s="77"/>
      <c r="M457" s="77"/>
      <c r="N457" s="77"/>
      <c r="O457" s="77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</row>
    <row r="458" spans="1:77" s="54" customFormat="1" x14ac:dyDescent="0.2">
      <c r="A458" s="2" t="s">
        <v>724</v>
      </c>
      <c r="B458" s="2" t="s">
        <v>725</v>
      </c>
      <c r="C458" s="2" t="s">
        <v>16</v>
      </c>
      <c r="D458" s="2" t="s">
        <v>730</v>
      </c>
      <c r="E458" s="64">
        <v>2502411</v>
      </c>
      <c r="F458" s="142">
        <v>2502411</v>
      </c>
      <c r="G458" s="5">
        <f t="shared" si="18"/>
        <v>0</v>
      </c>
      <c r="H458" s="39">
        <f t="shared" si="17"/>
        <v>0</v>
      </c>
      <c r="I458" s="21" t="s">
        <v>874</v>
      </c>
      <c r="J458" s="25" t="s">
        <v>874</v>
      </c>
      <c r="K458" s="141"/>
      <c r="L458" s="77"/>
      <c r="M458" s="77"/>
      <c r="N458" s="77"/>
      <c r="O458" s="77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</row>
    <row r="459" spans="1:77" s="54" customFormat="1" x14ac:dyDescent="0.2">
      <c r="A459" s="2" t="s">
        <v>724</v>
      </c>
      <c r="B459" s="2" t="s">
        <v>725</v>
      </c>
      <c r="C459" s="2" t="s">
        <v>82</v>
      </c>
      <c r="D459" s="2" t="s">
        <v>731</v>
      </c>
      <c r="E459" s="64">
        <v>4111066</v>
      </c>
      <c r="F459" s="142">
        <v>4111066</v>
      </c>
      <c r="G459" s="5">
        <f t="shared" si="18"/>
        <v>0</v>
      </c>
      <c r="H459" s="39">
        <f t="shared" si="17"/>
        <v>0</v>
      </c>
      <c r="I459" s="21" t="s">
        <v>874</v>
      </c>
      <c r="J459" s="25" t="s">
        <v>874</v>
      </c>
      <c r="K459" s="141"/>
      <c r="L459" s="77"/>
      <c r="M459" s="77"/>
      <c r="N459" s="77"/>
      <c r="O459" s="77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</row>
    <row r="460" spans="1:77" s="54" customFormat="1" x14ac:dyDescent="0.2">
      <c r="A460" s="2" t="s">
        <v>724</v>
      </c>
      <c r="B460" s="2" t="s">
        <v>725</v>
      </c>
      <c r="C460" s="2" t="s">
        <v>59</v>
      </c>
      <c r="D460" s="2" t="s">
        <v>732</v>
      </c>
      <c r="E460" s="64">
        <v>3799427</v>
      </c>
      <c r="F460" s="142">
        <v>3799427</v>
      </c>
      <c r="G460" s="5">
        <f t="shared" si="18"/>
        <v>0</v>
      </c>
      <c r="H460" s="39">
        <f t="shared" si="17"/>
        <v>0</v>
      </c>
      <c r="I460" s="21" t="s">
        <v>874</v>
      </c>
      <c r="J460" s="25" t="s">
        <v>874</v>
      </c>
      <c r="K460" s="141"/>
      <c r="L460" s="77"/>
      <c r="M460" s="77"/>
      <c r="N460" s="77"/>
      <c r="O460" s="77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</row>
    <row r="461" spans="1:77" s="54" customFormat="1" x14ac:dyDescent="0.2">
      <c r="A461" s="2" t="s">
        <v>724</v>
      </c>
      <c r="B461" s="2" t="s">
        <v>725</v>
      </c>
      <c r="C461" s="2" t="s">
        <v>37</v>
      </c>
      <c r="D461" s="2" t="s">
        <v>733</v>
      </c>
      <c r="E461" s="64">
        <v>1773177</v>
      </c>
      <c r="F461" s="142">
        <v>1773177</v>
      </c>
      <c r="G461" s="5">
        <f t="shared" si="18"/>
        <v>0</v>
      </c>
      <c r="H461" s="39">
        <f t="shared" si="17"/>
        <v>0</v>
      </c>
      <c r="I461" s="21" t="s">
        <v>874</v>
      </c>
      <c r="J461" s="25" t="s">
        <v>874</v>
      </c>
      <c r="K461" s="141"/>
      <c r="L461" s="77"/>
      <c r="M461" s="77"/>
      <c r="N461" s="77"/>
      <c r="O461" s="77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</row>
    <row r="462" spans="1:77" s="54" customFormat="1" x14ac:dyDescent="0.2">
      <c r="A462" s="2" t="s">
        <v>724</v>
      </c>
      <c r="B462" s="2" t="s">
        <v>725</v>
      </c>
      <c r="C462" s="2" t="s">
        <v>215</v>
      </c>
      <c r="D462" s="2" t="s">
        <v>734</v>
      </c>
      <c r="E462" s="64">
        <v>983473</v>
      </c>
      <c r="F462" s="142">
        <v>983473</v>
      </c>
      <c r="G462" s="5">
        <f t="shared" si="18"/>
        <v>0</v>
      </c>
      <c r="H462" s="39">
        <f t="shared" si="17"/>
        <v>0</v>
      </c>
      <c r="I462" s="21" t="s">
        <v>874</v>
      </c>
      <c r="J462" s="25" t="s">
        <v>874</v>
      </c>
      <c r="K462" s="141"/>
      <c r="L462" s="77"/>
      <c r="M462" s="77"/>
      <c r="N462" s="77"/>
      <c r="O462" s="77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</row>
    <row r="463" spans="1:77" s="54" customFormat="1" x14ac:dyDescent="0.2">
      <c r="A463" s="2" t="s">
        <v>735</v>
      </c>
      <c r="B463" s="2" t="s">
        <v>736</v>
      </c>
      <c r="C463" s="2" t="s">
        <v>737</v>
      </c>
      <c r="D463" s="2" t="s">
        <v>738</v>
      </c>
      <c r="E463" s="64">
        <v>931158</v>
      </c>
      <c r="F463" s="142">
        <v>931158</v>
      </c>
      <c r="G463" s="5">
        <f t="shared" si="18"/>
        <v>0</v>
      </c>
      <c r="H463" s="39">
        <f t="shared" si="17"/>
        <v>0</v>
      </c>
      <c r="I463" s="21" t="s">
        <v>874</v>
      </c>
      <c r="J463" s="25" t="s">
        <v>874</v>
      </c>
      <c r="K463" s="141"/>
      <c r="L463" s="77"/>
      <c r="M463" s="77"/>
      <c r="N463" s="77"/>
      <c r="O463" s="77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</row>
    <row r="464" spans="1:77" s="54" customFormat="1" x14ac:dyDescent="0.2">
      <c r="A464" s="2" t="s">
        <v>735</v>
      </c>
      <c r="B464" s="2" t="s">
        <v>736</v>
      </c>
      <c r="C464" s="2" t="s">
        <v>26</v>
      </c>
      <c r="D464" s="2" t="s">
        <v>739</v>
      </c>
      <c r="E464" s="64">
        <v>5238829</v>
      </c>
      <c r="F464" s="142">
        <v>5238829</v>
      </c>
      <c r="G464" s="5">
        <f t="shared" si="18"/>
        <v>0</v>
      </c>
      <c r="H464" s="39">
        <f t="shared" si="17"/>
        <v>0</v>
      </c>
      <c r="I464" s="21" t="s">
        <v>874</v>
      </c>
      <c r="J464" s="25" t="s">
        <v>874</v>
      </c>
      <c r="K464" s="141"/>
      <c r="L464" s="77"/>
      <c r="M464" s="77"/>
      <c r="N464" s="77"/>
      <c r="O464" s="77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</row>
    <row r="465" spans="1:77" s="54" customFormat="1" x14ac:dyDescent="0.2">
      <c r="A465" s="2" t="s">
        <v>735</v>
      </c>
      <c r="B465" s="2" t="s">
        <v>736</v>
      </c>
      <c r="C465" s="2" t="s">
        <v>57</v>
      </c>
      <c r="D465" s="2" t="s">
        <v>740</v>
      </c>
      <c r="E465" s="64">
        <v>2598698</v>
      </c>
      <c r="F465" s="142">
        <v>2598698</v>
      </c>
      <c r="G465" s="5">
        <f t="shared" si="18"/>
        <v>0</v>
      </c>
      <c r="H465" s="39">
        <f t="shared" si="17"/>
        <v>0</v>
      </c>
      <c r="I465" s="21" t="s">
        <v>874</v>
      </c>
      <c r="J465" s="25" t="s">
        <v>874</v>
      </c>
      <c r="K465" s="141"/>
      <c r="L465" s="77"/>
      <c r="M465" s="77"/>
      <c r="N465" s="77"/>
      <c r="O465" s="77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</row>
    <row r="466" spans="1:77" s="54" customFormat="1" x14ac:dyDescent="0.2">
      <c r="A466" s="2" t="s">
        <v>735</v>
      </c>
      <c r="B466" s="2" t="s">
        <v>736</v>
      </c>
      <c r="C466" s="2" t="s">
        <v>79</v>
      </c>
      <c r="D466" s="2" t="s">
        <v>741</v>
      </c>
      <c r="E466" s="64">
        <v>896440</v>
      </c>
      <c r="F466" s="142">
        <v>896440</v>
      </c>
      <c r="G466" s="5">
        <f t="shared" si="18"/>
        <v>0</v>
      </c>
      <c r="H466" s="39">
        <f t="shared" si="17"/>
        <v>0</v>
      </c>
      <c r="I466" s="21" t="s">
        <v>874</v>
      </c>
      <c r="J466" s="25" t="s">
        <v>874</v>
      </c>
      <c r="K466" s="141"/>
      <c r="L466" s="77"/>
      <c r="M466" s="77"/>
      <c r="N466" s="77"/>
      <c r="O466" s="77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</row>
    <row r="467" spans="1:77" s="54" customFormat="1" x14ac:dyDescent="0.2">
      <c r="A467" s="2" t="s">
        <v>735</v>
      </c>
      <c r="B467" s="2" t="s">
        <v>736</v>
      </c>
      <c r="C467" s="2" t="s">
        <v>16</v>
      </c>
      <c r="D467" s="2" t="s">
        <v>742</v>
      </c>
      <c r="E467" s="64">
        <v>1184009</v>
      </c>
      <c r="F467" s="142">
        <v>1184009</v>
      </c>
      <c r="G467" s="5">
        <f t="shared" si="18"/>
        <v>0</v>
      </c>
      <c r="H467" s="39">
        <f t="shared" si="17"/>
        <v>0</v>
      </c>
      <c r="I467" s="21" t="s">
        <v>874</v>
      </c>
      <c r="J467" s="25" t="s">
        <v>874</v>
      </c>
      <c r="K467" s="141"/>
      <c r="L467" s="77"/>
      <c r="M467" s="77"/>
      <c r="N467" s="77"/>
      <c r="O467" s="77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</row>
    <row r="468" spans="1:77" s="54" customFormat="1" x14ac:dyDescent="0.2">
      <c r="A468" s="2" t="s">
        <v>735</v>
      </c>
      <c r="B468" s="2" t="s">
        <v>736</v>
      </c>
      <c r="C468" s="2" t="s">
        <v>59</v>
      </c>
      <c r="D468" s="2" t="s">
        <v>743</v>
      </c>
      <c r="E468" s="64">
        <v>1054281</v>
      </c>
      <c r="F468" s="142">
        <v>1054281</v>
      </c>
      <c r="G468" s="5">
        <f t="shared" si="18"/>
        <v>0</v>
      </c>
      <c r="H468" s="39">
        <f t="shared" si="17"/>
        <v>0</v>
      </c>
      <c r="I468" s="21" t="s">
        <v>874</v>
      </c>
      <c r="J468" s="25" t="s">
        <v>874</v>
      </c>
      <c r="K468" s="141"/>
      <c r="L468" s="77"/>
      <c r="M468" s="77"/>
      <c r="N468" s="77"/>
      <c r="O468" s="77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</row>
    <row r="469" spans="1:77" s="54" customFormat="1" x14ac:dyDescent="0.2">
      <c r="A469" s="2" t="s">
        <v>735</v>
      </c>
      <c r="B469" s="2" t="s">
        <v>736</v>
      </c>
      <c r="C469" s="2" t="s">
        <v>37</v>
      </c>
      <c r="D469" s="2" t="s">
        <v>744</v>
      </c>
      <c r="E469" s="64">
        <v>1162966</v>
      </c>
      <c r="F469" s="142">
        <v>1162966</v>
      </c>
      <c r="G469" s="5">
        <f t="shared" si="18"/>
        <v>0</v>
      </c>
      <c r="H469" s="39">
        <f t="shared" si="17"/>
        <v>0</v>
      </c>
      <c r="I469" s="21" t="s">
        <v>874</v>
      </c>
      <c r="J469" s="25" t="s">
        <v>874</v>
      </c>
      <c r="K469" s="141"/>
      <c r="L469" s="77"/>
      <c r="M469" s="77"/>
      <c r="N469" s="77"/>
      <c r="O469" s="77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</row>
    <row r="470" spans="1:77" s="54" customFormat="1" x14ac:dyDescent="0.2">
      <c r="A470" s="2" t="s">
        <v>735</v>
      </c>
      <c r="B470" s="2" t="s">
        <v>736</v>
      </c>
      <c r="C470" s="2" t="s">
        <v>185</v>
      </c>
      <c r="D470" s="2" t="s">
        <v>745</v>
      </c>
      <c r="E470" s="64">
        <v>751477</v>
      </c>
      <c r="F470" s="142">
        <v>751477</v>
      </c>
      <c r="G470" s="5">
        <f t="shared" si="18"/>
        <v>0</v>
      </c>
      <c r="H470" s="39">
        <f t="shared" si="17"/>
        <v>0</v>
      </c>
      <c r="I470" s="21" t="s">
        <v>874</v>
      </c>
      <c r="J470" s="25" t="s">
        <v>874</v>
      </c>
      <c r="K470" s="141"/>
      <c r="L470" s="77"/>
      <c r="M470" s="77"/>
      <c r="N470" s="77"/>
      <c r="O470" s="77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</row>
    <row r="471" spans="1:77" s="54" customFormat="1" x14ac:dyDescent="0.2">
      <c r="A471" s="2" t="s">
        <v>735</v>
      </c>
      <c r="B471" s="2" t="s">
        <v>736</v>
      </c>
      <c r="C471" s="2" t="s">
        <v>369</v>
      </c>
      <c r="D471" s="2" t="s">
        <v>746</v>
      </c>
      <c r="E471" s="64">
        <v>1103448</v>
      </c>
      <c r="F471" s="142">
        <v>1103448</v>
      </c>
      <c r="G471" s="5">
        <f t="shared" si="18"/>
        <v>0</v>
      </c>
      <c r="H471" s="39">
        <f t="shared" si="17"/>
        <v>0</v>
      </c>
      <c r="I471" s="21" t="s">
        <v>874</v>
      </c>
      <c r="J471" s="25" t="s">
        <v>874</v>
      </c>
      <c r="K471" s="141"/>
      <c r="L471" s="77"/>
      <c r="M471" s="77"/>
      <c r="N471" s="77"/>
      <c r="O471" s="77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</row>
    <row r="472" spans="1:77" s="54" customFormat="1" x14ac:dyDescent="0.2">
      <c r="A472" s="2" t="s">
        <v>735</v>
      </c>
      <c r="B472" s="2" t="s">
        <v>736</v>
      </c>
      <c r="C472" s="2" t="s">
        <v>39</v>
      </c>
      <c r="D472" s="2" t="s">
        <v>747</v>
      </c>
      <c r="E472" s="64">
        <v>306598</v>
      </c>
      <c r="F472" s="142">
        <v>306598</v>
      </c>
      <c r="G472" s="5">
        <f t="shared" si="18"/>
        <v>0</v>
      </c>
      <c r="H472" s="39">
        <f t="shared" si="17"/>
        <v>0</v>
      </c>
      <c r="I472" s="21" t="s">
        <v>874</v>
      </c>
      <c r="J472" s="25" t="s">
        <v>874</v>
      </c>
      <c r="K472" s="141"/>
      <c r="L472" s="77"/>
      <c r="M472" s="77"/>
      <c r="N472" s="77"/>
      <c r="O472" s="77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</row>
    <row r="473" spans="1:77" s="54" customFormat="1" x14ac:dyDescent="0.2">
      <c r="A473" s="2" t="s">
        <v>748</v>
      </c>
      <c r="B473" s="2" t="s">
        <v>749</v>
      </c>
      <c r="C473" s="2" t="s">
        <v>230</v>
      </c>
      <c r="D473" s="2" t="s">
        <v>750</v>
      </c>
      <c r="E473" s="64">
        <v>1461363</v>
      </c>
      <c r="F473" s="142">
        <v>1461363</v>
      </c>
      <c r="G473" s="5">
        <f t="shared" si="18"/>
        <v>0</v>
      </c>
      <c r="H473" s="39">
        <f t="shared" si="17"/>
        <v>0</v>
      </c>
      <c r="I473" s="21" t="s">
        <v>874</v>
      </c>
      <c r="J473" s="25" t="s">
        <v>874</v>
      </c>
      <c r="K473" s="141"/>
      <c r="L473" s="77"/>
      <c r="M473" s="77"/>
      <c r="N473" s="77"/>
      <c r="O473" s="77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</row>
    <row r="474" spans="1:77" s="54" customFormat="1" x14ac:dyDescent="0.2">
      <c r="A474" s="2" t="s">
        <v>748</v>
      </c>
      <c r="B474" s="2" t="s">
        <v>749</v>
      </c>
      <c r="C474" s="2" t="s">
        <v>245</v>
      </c>
      <c r="D474" s="2" t="s">
        <v>751</v>
      </c>
      <c r="E474" s="64">
        <v>594772</v>
      </c>
      <c r="F474" s="142">
        <v>594772</v>
      </c>
      <c r="G474" s="5">
        <f t="shared" si="18"/>
        <v>0</v>
      </c>
      <c r="H474" s="39">
        <f t="shared" si="17"/>
        <v>0</v>
      </c>
      <c r="I474" s="21" t="s">
        <v>874</v>
      </c>
      <c r="J474" s="25" t="s">
        <v>874</v>
      </c>
      <c r="K474" s="141"/>
      <c r="L474" s="77"/>
      <c r="M474" s="77"/>
      <c r="N474" s="77"/>
      <c r="O474" s="77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</row>
    <row r="475" spans="1:77" s="54" customFormat="1" x14ac:dyDescent="0.2">
      <c r="A475" s="2" t="s">
        <v>748</v>
      </c>
      <c r="B475" s="2" t="s">
        <v>749</v>
      </c>
      <c r="C475" s="2" t="s">
        <v>752</v>
      </c>
      <c r="D475" s="2" t="s">
        <v>753</v>
      </c>
      <c r="E475" s="64">
        <v>1835840</v>
      </c>
      <c r="F475" s="142">
        <v>1835840</v>
      </c>
      <c r="G475" s="5">
        <f t="shared" si="18"/>
        <v>0</v>
      </c>
      <c r="H475" s="39">
        <f t="shared" si="17"/>
        <v>0</v>
      </c>
      <c r="I475" s="21" t="s">
        <v>874</v>
      </c>
      <c r="J475" s="25" t="s">
        <v>874</v>
      </c>
      <c r="K475" s="141"/>
      <c r="L475" s="77"/>
      <c r="M475" s="77"/>
      <c r="N475" s="77"/>
      <c r="O475" s="77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</row>
    <row r="476" spans="1:77" s="54" customFormat="1" x14ac:dyDescent="0.2">
      <c r="A476" s="2" t="s">
        <v>748</v>
      </c>
      <c r="B476" s="2" t="s">
        <v>749</v>
      </c>
      <c r="C476" s="2" t="s">
        <v>394</v>
      </c>
      <c r="D476" s="2" t="s">
        <v>754</v>
      </c>
      <c r="E476" s="64">
        <v>990762</v>
      </c>
      <c r="F476" s="142">
        <v>990762</v>
      </c>
      <c r="G476" s="5">
        <f t="shared" si="18"/>
        <v>0</v>
      </c>
      <c r="H476" s="39">
        <f t="shared" si="17"/>
        <v>0</v>
      </c>
      <c r="I476" s="21" t="s">
        <v>874</v>
      </c>
      <c r="J476" s="25" t="s">
        <v>874</v>
      </c>
      <c r="K476" s="141"/>
      <c r="L476" s="77"/>
      <c r="M476" s="77"/>
      <c r="N476" s="77"/>
      <c r="O476" s="77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</row>
    <row r="477" spans="1:77" s="54" customFormat="1" x14ac:dyDescent="0.2">
      <c r="A477" s="2" t="s">
        <v>748</v>
      </c>
      <c r="B477" s="2" t="s">
        <v>749</v>
      </c>
      <c r="C477" s="2" t="s">
        <v>755</v>
      </c>
      <c r="D477" s="2" t="s">
        <v>756</v>
      </c>
      <c r="E477" s="64">
        <v>1632045</v>
      </c>
      <c r="F477" s="142">
        <v>1632045</v>
      </c>
      <c r="G477" s="5">
        <f t="shared" si="18"/>
        <v>0</v>
      </c>
      <c r="H477" s="39">
        <f t="shared" si="17"/>
        <v>0</v>
      </c>
      <c r="I477" s="21" t="s">
        <v>874</v>
      </c>
      <c r="J477" s="25" t="s">
        <v>874</v>
      </c>
      <c r="K477" s="141"/>
      <c r="L477" s="77"/>
      <c r="M477" s="77"/>
      <c r="N477" s="77"/>
      <c r="O477" s="77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</row>
    <row r="478" spans="1:77" s="54" customFormat="1" x14ac:dyDescent="0.2">
      <c r="A478" s="2" t="s">
        <v>748</v>
      </c>
      <c r="B478" s="2" t="s">
        <v>749</v>
      </c>
      <c r="C478" s="2" t="s">
        <v>26</v>
      </c>
      <c r="D478" s="2" t="s">
        <v>757</v>
      </c>
      <c r="E478" s="64">
        <v>6866770</v>
      </c>
      <c r="F478" s="142">
        <v>6866770</v>
      </c>
      <c r="G478" s="5">
        <f t="shared" si="18"/>
        <v>0</v>
      </c>
      <c r="H478" s="39">
        <f t="shared" si="17"/>
        <v>0</v>
      </c>
      <c r="I478" s="21" t="s">
        <v>874</v>
      </c>
      <c r="J478" s="25" t="s">
        <v>874</v>
      </c>
      <c r="K478" s="141"/>
      <c r="L478" s="77"/>
      <c r="M478" s="77"/>
      <c r="N478" s="77"/>
      <c r="O478" s="77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</row>
    <row r="479" spans="1:77" s="54" customFormat="1" x14ac:dyDescent="0.2">
      <c r="A479" s="2" t="s">
        <v>748</v>
      </c>
      <c r="B479" s="2" t="s">
        <v>749</v>
      </c>
      <c r="C479" s="2" t="s">
        <v>57</v>
      </c>
      <c r="D479" s="2" t="s">
        <v>758</v>
      </c>
      <c r="E479" s="64">
        <v>3260651</v>
      </c>
      <c r="F479" s="142">
        <v>3260651</v>
      </c>
      <c r="G479" s="5">
        <f t="shared" si="18"/>
        <v>0</v>
      </c>
      <c r="H479" s="39">
        <f t="shared" si="17"/>
        <v>0</v>
      </c>
      <c r="I479" s="21" t="s">
        <v>874</v>
      </c>
      <c r="J479" s="25" t="s">
        <v>874</v>
      </c>
      <c r="K479" s="141"/>
      <c r="L479" s="77"/>
      <c r="M479" s="77"/>
      <c r="N479" s="77"/>
      <c r="O479" s="77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</row>
    <row r="480" spans="1:77" s="54" customFormat="1" x14ac:dyDescent="0.2">
      <c r="A480" s="2" t="s">
        <v>748</v>
      </c>
      <c r="B480" s="2" t="s">
        <v>749</v>
      </c>
      <c r="C480" s="2" t="s">
        <v>79</v>
      </c>
      <c r="D480" s="2" t="s">
        <v>759</v>
      </c>
      <c r="E480" s="64">
        <v>5504783</v>
      </c>
      <c r="F480" s="142">
        <v>5504783</v>
      </c>
      <c r="G480" s="5">
        <f t="shared" si="18"/>
        <v>0</v>
      </c>
      <c r="H480" s="39">
        <f t="shared" si="17"/>
        <v>0</v>
      </c>
      <c r="I480" s="21" t="s">
        <v>874</v>
      </c>
      <c r="J480" s="25" t="s">
        <v>874</v>
      </c>
      <c r="K480" s="141"/>
      <c r="L480" s="77"/>
      <c r="M480" s="77"/>
      <c r="N480" s="77"/>
      <c r="O480" s="77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</row>
    <row r="481" spans="1:77" s="54" customFormat="1" x14ac:dyDescent="0.2">
      <c r="A481" s="2" t="s">
        <v>748</v>
      </c>
      <c r="B481" s="2" t="s">
        <v>749</v>
      </c>
      <c r="C481" s="2" t="s">
        <v>16</v>
      </c>
      <c r="D481" s="2" t="s">
        <v>760</v>
      </c>
      <c r="E481" s="64">
        <v>1855610</v>
      </c>
      <c r="F481" s="142">
        <v>1855610</v>
      </c>
      <c r="G481" s="5">
        <f t="shared" si="18"/>
        <v>0</v>
      </c>
      <c r="H481" s="39">
        <f t="shared" si="17"/>
        <v>0</v>
      </c>
      <c r="I481" s="21" t="s">
        <v>874</v>
      </c>
      <c r="J481" s="25" t="s">
        <v>874</v>
      </c>
      <c r="K481" s="141"/>
      <c r="L481" s="77"/>
      <c r="M481" s="77"/>
      <c r="N481" s="77"/>
      <c r="O481" s="77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</row>
    <row r="482" spans="1:77" s="54" customFormat="1" x14ac:dyDescent="0.2">
      <c r="A482" s="2" t="s">
        <v>748</v>
      </c>
      <c r="B482" s="2" t="s">
        <v>749</v>
      </c>
      <c r="C482" s="2" t="s">
        <v>82</v>
      </c>
      <c r="D482" s="2" t="s">
        <v>761</v>
      </c>
      <c r="E482" s="64">
        <v>3773495</v>
      </c>
      <c r="F482" s="142">
        <v>3773495</v>
      </c>
      <c r="G482" s="5">
        <f t="shared" si="18"/>
        <v>0</v>
      </c>
      <c r="H482" s="39">
        <f t="shared" si="17"/>
        <v>0</v>
      </c>
      <c r="I482" s="21" t="s">
        <v>874</v>
      </c>
      <c r="J482" s="25" t="s">
        <v>874</v>
      </c>
      <c r="K482" s="141"/>
      <c r="L482" s="77"/>
      <c r="M482" s="77"/>
      <c r="N482" s="77"/>
      <c r="O482" s="77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</row>
    <row r="483" spans="1:77" s="54" customFormat="1" x14ac:dyDescent="0.2">
      <c r="A483" s="2" t="s">
        <v>748</v>
      </c>
      <c r="B483" s="2" t="s">
        <v>749</v>
      </c>
      <c r="C483" s="2" t="s">
        <v>59</v>
      </c>
      <c r="D483" s="2" t="s">
        <v>762</v>
      </c>
      <c r="E483" s="64">
        <v>1645295</v>
      </c>
      <c r="F483" s="142">
        <v>1645295</v>
      </c>
      <c r="G483" s="5">
        <f t="shared" si="18"/>
        <v>0</v>
      </c>
      <c r="H483" s="39">
        <f t="shared" si="17"/>
        <v>0</v>
      </c>
      <c r="I483" s="21" t="s">
        <v>874</v>
      </c>
      <c r="J483" s="25" t="s">
        <v>874</v>
      </c>
      <c r="K483" s="141"/>
      <c r="L483" s="77"/>
      <c r="M483" s="77"/>
      <c r="N483" s="77"/>
      <c r="O483" s="77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</row>
    <row r="484" spans="1:77" s="54" customFormat="1" x14ac:dyDescent="0.2">
      <c r="A484" s="2" t="s">
        <v>748</v>
      </c>
      <c r="B484" s="2" t="s">
        <v>749</v>
      </c>
      <c r="C484" s="2" t="s">
        <v>37</v>
      </c>
      <c r="D484" s="2" t="s">
        <v>763</v>
      </c>
      <c r="E484" s="64">
        <v>1747658</v>
      </c>
      <c r="F484" s="142">
        <v>1747658</v>
      </c>
      <c r="G484" s="5">
        <f t="shared" si="18"/>
        <v>0</v>
      </c>
      <c r="H484" s="39">
        <f t="shared" si="17"/>
        <v>0</v>
      </c>
      <c r="I484" s="21" t="s">
        <v>874</v>
      </c>
      <c r="J484" s="25" t="s">
        <v>874</v>
      </c>
      <c r="K484" s="141"/>
      <c r="L484" s="77"/>
      <c r="M484" s="77"/>
      <c r="N484" s="77"/>
      <c r="O484" s="77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</row>
    <row r="485" spans="1:77" s="54" customFormat="1" x14ac:dyDescent="0.2">
      <c r="A485" s="2" t="s">
        <v>764</v>
      </c>
      <c r="B485" s="2" t="s">
        <v>765</v>
      </c>
      <c r="C485" s="2" t="s">
        <v>766</v>
      </c>
      <c r="D485" s="2" t="s">
        <v>767</v>
      </c>
      <c r="E485" s="64">
        <v>550477</v>
      </c>
      <c r="F485" s="142">
        <v>550477</v>
      </c>
      <c r="G485" s="5">
        <f t="shared" si="18"/>
        <v>0</v>
      </c>
      <c r="H485" s="39">
        <f t="shared" ref="H485:H516" si="19">ROUND(G485/E485,4)</f>
        <v>0</v>
      </c>
      <c r="I485" s="21" t="s">
        <v>874</v>
      </c>
      <c r="J485" s="25" t="s">
        <v>874</v>
      </c>
      <c r="K485" s="141"/>
      <c r="L485" s="77"/>
      <c r="M485" s="77"/>
      <c r="N485" s="77"/>
      <c r="O485" s="77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</row>
    <row r="486" spans="1:77" s="54" customFormat="1" x14ac:dyDescent="0.2">
      <c r="A486" s="2" t="s">
        <v>764</v>
      </c>
      <c r="B486" s="2" t="s">
        <v>765</v>
      </c>
      <c r="C486" s="2" t="s">
        <v>26</v>
      </c>
      <c r="D486" s="2" t="s">
        <v>768</v>
      </c>
      <c r="E486" s="64">
        <v>7346348</v>
      </c>
      <c r="F486" s="142">
        <v>7346348</v>
      </c>
      <c r="G486" s="5">
        <f t="shared" si="18"/>
        <v>0</v>
      </c>
      <c r="H486" s="39">
        <f t="shared" si="19"/>
        <v>0</v>
      </c>
      <c r="I486" s="21" t="s">
        <v>874</v>
      </c>
      <c r="J486" s="25" t="s">
        <v>874</v>
      </c>
      <c r="K486" s="141"/>
      <c r="L486" s="77"/>
      <c r="M486" s="77"/>
      <c r="N486" s="77"/>
      <c r="O486" s="77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</row>
    <row r="487" spans="1:77" s="54" customFormat="1" x14ac:dyDescent="0.2">
      <c r="A487" s="2" t="s">
        <v>764</v>
      </c>
      <c r="B487" s="2" t="s">
        <v>765</v>
      </c>
      <c r="C487" s="2" t="s">
        <v>57</v>
      </c>
      <c r="D487" s="2" t="s">
        <v>769</v>
      </c>
      <c r="E487" s="64">
        <v>2410184</v>
      </c>
      <c r="F487" s="142">
        <v>2410184</v>
      </c>
      <c r="G487" s="5">
        <f t="shared" si="18"/>
        <v>0</v>
      </c>
      <c r="H487" s="39">
        <f t="shared" si="19"/>
        <v>0</v>
      </c>
      <c r="I487" s="21" t="s">
        <v>874</v>
      </c>
      <c r="J487" s="25" t="s">
        <v>874</v>
      </c>
      <c r="K487" s="141"/>
      <c r="L487" s="77"/>
      <c r="M487" s="77"/>
      <c r="N487" s="77"/>
      <c r="O487" s="77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</row>
    <row r="488" spans="1:77" s="54" customFormat="1" x14ac:dyDescent="0.2">
      <c r="A488" s="2" t="s">
        <v>764</v>
      </c>
      <c r="B488" s="2" t="s">
        <v>765</v>
      </c>
      <c r="C488" s="2" t="s">
        <v>79</v>
      </c>
      <c r="D488" s="2" t="s">
        <v>770</v>
      </c>
      <c r="E488" s="64">
        <v>3641098</v>
      </c>
      <c r="F488" s="142">
        <v>3641098</v>
      </c>
      <c r="G488" s="5">
        <f t="shared" si="18"/>
        <v>0</v>
      </c>
      <c r="H488" s="39">
        <f t="shared" si="19"/>
        <v>0</v>
      </c>
      <c r="I488" s="21" t="s">
        <v>874</v>
      </c>
      <c r="J488" s="25" t="s">
        <v>874</v>
      </c>
      <c r="K488" s="141"/>
      <c r="L488" s="77"/>
      <c r="M488" s="77"/>
      <c r="N488" s="77"/>
      <c r="O488" s="77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</row>
    <row r="489" spans="1:77" s="54" customFormat="1" x14ac:dyDescent="0.2">
      <c r="A489" s="2" t="s">
        <v>764</v>
      </c>
      <c r="B489" s="2" t="s">
        <v>765</v>
      </c>
      <c r="C489" s="2" t="s">
        <v>39</v>
      </c>
      <c r="D489" s="2" t="s">
        <v>771</v>
      </c>
      <c r="E489" s="64">
        <v>392859</v>
      </c>
      <c r="F489" s="142">
        <v>392859</v>
      </c>
      <c r="G489" s="5">
        <f t="shared" si="18"/>
        <v>0</v>
      </c>
      <c r="H489" s="39">
        <f t="shared" si="19"/>
        <v>0</v>
      </c>
      <c r="I489" s="21">
        <v>1</v>
      </c>
      <c r="J489" s="25" t="s">
        <v>874</v>
      </c>
      <c r="K489" s="141"/>
      <c r="L489" s="77"/>
      <c r="M489" s="77"/>
      <c r="N489" s="77"/>
      <c r="O489" s="77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</row>
    <row r="490" spans="1:77" s="54" customFormat="1" x14ac:dyDescent="0.2">
      <c r="A490" s="2" t="s">
        <v>764</v>
      </c>
      <c r="B490" s="2" t="s">
        <v>765</v>
      </c>
      <c r="C490" s="2" t="s">
        <v>138</v>
      </c>
      <c r="D490" s="2" t="s">
        <v>772</v>
      </c>
      <c r="E490" s="64">
        <v>1415616</v>
      </c>
      <c r="F490" s="142">
        <v>1415616</v>
      </c>
      <c r="G490" s="5">
        <f t="shared" si="18"/>
        <v>0</v>
      </c>
      <c r="H490" s="39">
        <f t="shared" si="19"/>
        <v>0</v>
      </c>
      <c r="I490" s="21" t="s">
        <v>874</v>
      </c>
      <c r="J490" s="25" t="s">
        <v>874</v>
      </c>
      <c r="K490" s="141"/>
      <c r="L490" s="77"/>
      <c r="M490" s="77"/>
      <c r="N490" s="77"/>
      <c r="O490" s="77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</row>
    <row r="491" spans="1:77" s="54" customFormat="1" x14ac:dyDescent="0.2">
      <c r="A491" s="2" t="s">
        <v>764</v>
      </c>
      <c r="B491" s="2" t="s">
        <v>765</v>
      </c>
      <c r="C491" s="2" t="s">
        <v>125</v>
      </c>
      <c r="D491" s="2" t="s">
        <v>773</v>
      </c>
      <c r="E491" s="64">
        <v>934339</v>
      </c>
      <c r="F491" s="142">
        <v>934339</v>
      </c>
      <c r="G491" s="5">
        <f t="shared" si="18"/>
        <v>0</v>
      </c>
      <c r="H491" s="39">
        <f t="shared" si="19"/>
        <v>0</v>
      </c>
      <c r="I491" s="21" t="s">
        <v>874</v>
      </c>
      <c r="J491" s="25" t="s">
        <v>874</v>
      </c>
      <c r="K491" s="141"/>
      <c r="L491" s="77"/>
      <c r="M491" s="77"/>
      <c r="N491" s="77"/>
      <c r="O491" s="77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</row>
    <row r="492" spans="1:77" s="54" customFormat="1" x14ac:dyDescent="0.2">
      <c r="A492" s="2" t="s">
        <v>764</v>
      </c>
      <c r="B492" s="2" t="s">
        <v>765</v>
      </c>
      <c r="C492" s="2" t="s">
        <v>69</v>
      </c>
      <c r="D492" s="2" t="s">
        <v>774</v>
      </c>
      <c r="E492" s="64">
        <v>125123</v>
      </c>
      <c r="F492" s="142">
        <v>125123</v>
      </c>
      <c r="G492" s="5">
        <f t="shared" si="18"/>
        <v>0</v>
      </c>
      <c r="H492" s="39">
        <f t="shared" si="19"/>
        <v>0</v>
      </c>
      <c r="I492" s="21">
        <v>1</v>
      </c>
      <c r="J492" s="25">
        <v>1</v>
      </c>
      <c r="K492" s="141"/>
      <c r="L492" s="77"/>
      <c r="M492" s="77"/>
      <c r="N492" s="77"/>
      <c r="O492" s="77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</row>
    <row r="493" spans="1:77" s="54" customFormat="1" x14ac:dyDescent="0.2">
      <c r="A493" s="2" t="s">
        <v>775</v>
      </c>
      <c r="B493" s="2" t="s">
        <v>776</v>
      </c>
      <c r="C493" s="2" t="s">
        <v>510</v>
      </c>
      <c r="D493" s="2" t="s">
        <v>777</v>
      </c>
      <c r="E493" s="64">
        <v>147591</v>
      </c>
      <c r="F493" s="142">
        <v>147591</v>
      </c>
      <c r="G493" s="5">
        <f t="shared" si="18"/>
        <v>0</v>
      </c>
      <c r="H493" s="39">
        <f t="shared" si="19"/>
        <v>0</v>
      </c>
      <c r="I493" s="21" t="s">
        <v>874</v>
      </c>
      <c r="J493" s="25" t="s">
        <v>874</v>
      </c>
      <c r="K493" s="141"/>
      <c r="L493" s="77"/>
      <c r="M493" s="77"/>
      <c r="N493" s="77"/>
      <c r="O493" s="77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</row>
    <row r="494" spans="1:77" s="54" customFormat="1" x14ac:dyDescent="0.2">
      <c r="A494" s="2" t="s">
        <v>775</v>
      </c>
      <c r="B494" s="2" t="s">
        <v>776</v>
      </c>
      <c r="C494" s="2" t="s">
        <v>778</v>
      </c>
      <c r="D494" s="2" t="s">
        <v>779</v>
      </c>
      <c r="E494" s="64">
        <v>49988</v>
      </c>
      <c r="F494" s="142">
        <v>49988</v>
      </c>
      <c r="G494" s="5">
        <f t="shared" si="18"/>
        <v>0</v>
      </c>
      <c r="H494" s="39">
        <f t="shared" si="19"/>
        <v>0</v>
      </c>
      <c r="I494" s="21">
        <v>1</v>
      </c>
      <c r="J494" s="25">
        <v>1</v>
      </c>
      <c r="K494" s="141"/>
      <c r="L494" s="77"/>
      <c r="M494" s="77"/>
      <c r="N494" s="77"/>
      <c r="O494" s="77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</row>
    <row r="495" spans="1:77" s="54" customFormat="1" x14ac:dyDescent="0.2">
      <c r="A495" s="2" t="s">
        <v>775</v>
      </c>
      <c r="B495" s="2" t="s">
        <v>776</v>
      </c>
      <c r="C495" s="2" t="s">
        <v>26</v>
      </c>
      <c r="D495" s="2" t="s">
        <v>780</v>
      </c>
      <c r="E495" s="64">
        <v>219391</v>
      </c>
      <c r="F495" s="142">
        <v>219391</v>
      </c>
      <c r="G495" s="5">
        <f t="shared" si="18"/>
        <v>0</v>
      </c>
      <c r="H495" s="39">
        <f t="shared" si="19"/>
        <v>0</v>
      </c>
      <c r="I495" s="21" t="s">
        <v>874</v>
      </c>
      <c r="J495" s="25" t="s">
        <v>874</v>
      </c>
      <c r="K495" s="141"/>
      <c r="L495" s="77"/>
      <c r="M495" s="77"/>
      <c r="N495" s="77"/>
      <c r="O495" s="77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</row>
    <row r="496" spans="1:77" s="54" customFormat="1" x14ac:dyDescent="0.2">
      <c r="A496" s="2" t="s">
        <v>775</v>
      </c>
      <c r="B496" s="2" t="s">
        <v>776</v>
      </c>
      <c r="C496" s="2" t="s">
        <v>215</v>
      </c>
      <c r="D496" s="2" t="s">
        <v>781</v>
      </c>
      <c r="E496" s="64">
        <v>8564141</v>
      </c>
      <c r="F496" s="142">
        <v>8564141</v>
      </c>
      <c r="G496" s="5">
        <f t="shared" si="18"/>
        <v>0</v>
      </c>
      <c r="H496" s="39">
        <f t="shared" si="19"/>
        <v>0</v>
      </c>
      <c r="I496" s="21" t="s">
        <v>874</v>
      </c>
      <c r="J496" s="25" t="s">
        <v>874</v>
      </c>
      <c r="K496" s="141"/>
      <c r="L496" s="77"/>
      <c r="M496" s="77"/>
      <c r="N496" s="77"/>
      <c r="O496" s="77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</row>
    <row r="497" spans="1:77" s="54" customFormat="1" x14ac:dyDescent="0.2">
      <c r="A497" s="2" t="s">
        <v>775</v>
      </c>
      <c r="B497" s="2" t="s">
        <v>776</v>
      </c>
      <c r="C497" s="2" t="s">
        <v>39</v>
      </c>
      <c r="D497" s="2" t="s">
        <v>782</v>
      </c>
      <c r="E497" s="64">
        <v>77199</v>
      </c>
      <c r="F497" s="142">
        <v>77199</v>
      </c>
      <c r="G497" s="5">
        <f t="shared" si="18"/>
        <v>0</v>
      </c>
      <c r="H497" s="39">
        <f t="shared" si="19"/>
        <v>0</v>
      </c>
      <c r="I497" s="21">
        <v>1</v>
      </c>
      <c r="J497" s="25" t="s">
        <v>874</v>
      </c>
      <c r="K497" s="141"/>
      <c r="L497" s="77"/>
      <c r="M497" s="77"/>
      <c r="N497" s="77"/>
      <c r="O497" s="77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</row>
    <row r="498" spans="1:77" s="54" customFormat="1" x14ac:dyDescent="0.2">
      <c r="A498" s="2" t="s">
        <v>775</v>
      </c>
      <c r="B498" s="2" t="s">
        <v>776</v>
      </c>
      <c r="C498" s="2" t="s">
        <v>378</v>
      </c>
      <c r="D498" s="2" t="s">
        <v>783</v>
      </c>
      <c r="E498" s="64">
        <v>2042326</v>
      </c>
      <c r="F498" s="142">
        <v>2042326</v>
      </c>
      <c r="G498" s="5">
        <f t="shared" si="18"/>
        <v>0</v>
      </c>
      <c r="H498" s="39">
        <f t="shared" si="19"/>
        <v>0</v>
      </c>
      <c r="I498" s="21" t="s">
        <v>874</v>
      </c>
      <c r="J498" s="25" t="s">
        <v>874</v>
      </c>
      <c r="K498" s="141"/>
      <c r="L498" s="77"/>
      <c r="M498" s="77"/>
      <c r="N498" s="77"/>
      <c r="O498" s="77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</row>
    <row r="499" spans="1:77" s="54" customFormat="1" x14ac:dyDescent="0.2">
      <c r="A499" s="2" t="s">
        <v>775</v>
      </c>
      <c r="B499" s="2" t="s">
        <v>776</v>
      </c>
      <c r="C499" s="2" t="s">
        <v>603</v>
      </c>
      <c r="D499" s="2" t="s">
        <v>784</v>
      </c>
      <c r="E499" s="64">
        <v>632473</v>
      </c>
      <c r="F499" s="142">
        <v>632473</v>
      </c>
      <c r="G499" s="5">
        <f t="shared" si="18"/>
        <v>0</v>
      </c>
      <c r="H499" s="39">
        <f t="shared" si="19"/>
        <v>0</v>
      </c>
      <c r="I499" s="21" t="s">
        <v>874</v>
      </c>
      <c r="J499" s="25" t="s">
        <v>874</v>
      </c>
      <c r="K499" s="141"/>
      <c r="L499" s="77"/>
      <c r="M499" s="77"/>
      <c r="N499" s="77"/>
      <c r="O499" s="77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</row>
    <row r="500" spans="1:77" s="54" customFormat="1" x14ac:dyDescent="0.2">
      <c r="A500" s="2" t="s">
        <v>775</v>
      </c>
      <c r="B500" s="2" t="s">
        <v>776</v>
      </c>
      <c r="C500" s="2" t="s">
        <v>785</v>
      </c>
      <c r="D500" s="2" t="s">
        <v>786</v>
      </c>
      <c r="E500" s="64">
        <v>22885</v>
      </c>
      <c r="F500" s="142">
        <v>22885</v>
      </c>
      <c r="G500" s="5">
        <f t="shared" si="18"/>
        <v>0</v>
      </c>
      <c r="H500" s="39">
        <f t="shared" si="19"/>
        <v>0</v>
      </c>
      <c r="I500" s="21">
        <v>1</v>
      </c>
      <c r="J500" s="25">
        <v>1</v>
      </c>
      <c r="K500" s="141"/>
      <c r="L500" s="77"/>
      <c r="M500" s="77"/>
      <c r="N500" s="77"/>
      <c r="O500" s="77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</row>
    <row r="501" spans="1:77" s="54" customFormat="1" x14ac:dyDescent="0.2">
      <c r="A501" s="2" t="s">
        <v>775</v>
      </c>
      <c r="B501" s="2" t="s">
        <v>776</v>
      </c>
      <c r="C501" s="2" t="s">
        <v>787</v>
      </c>
      <c r="D501" s="2" t="s">
        <v>788</v>
      </c>
      <c r="E501" s="64">
        <v>588490</v>
      </c>
      <c r="F501" s="142">
        <v>588490</v>
      </c>
      <c r="G501" s="5">
        <f t="shared" si="18"/>
        <v>0</v>
      </c>
      <c r="H501" s="39">
        <f t="shared" si="19"/>
        <v>0</v>
      </c>
      <c r="I501" s="21" t="s">
        <v>874</v>
      </c>
      <c r="J501" s="25" t="s">
        <v>874</v>
      </c>
      <c r="K501" s="141"/>
      <c r="L501" s="77"/>
      <c r="M501" s="77"/>
      <c r="N501" s="77"/>
      <c r="O501" s="77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</row>
    <row r="502" spans="1:77" s="54" customFormat="1" x14ac:dyDescent="0.2">
      <c r="A502" s="2" t="s">
        <v>789</v>
      </c>
      <c r="B502" s="2" t="s">
        <v>790</v>
      </c>
      <c r="C502" s="2" t="s">
        <v>510</v>
      </c>
      <c r="D502" s="2" t="s">
        <v>792</v>
      </c>
      <c r="E502" s="64">
        <v>153654</v>
      </c>
      <c r="F502" s="142">
        <v>153654</v>
      </c>
      <c r="G502" s="5">
        <f t="shared" si="18"/>
        <v>0</v>
      </c>
      <c r="H502" s="39">
        <f t="shared" si="19"/>
        <v>0</v>
      </c>
      <c r="I502" s="21" t="s">
        <v>874</v>
      </c>
      <c r="J502" s="25" t="s">
        <v>874</v>
      </c>
      <c r="K502" s="141"/>
      <c r="L502" s="77"/>
      <c r="M502" s="77"/>
      <c r="N502" s="77"/>
      <c r="O502" s="77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</row>
    <row r="503" spans="1:77" s="54" customFormat="1" x14ac:dyDescent="0.2">
      <c r="A503" s="2" t="s">
        <v>789</v>
      </c>
      <c r="B503" s="2" t="s">
        <v>790</v>
      </c>
      <c r="C503" s="2" t="s">
        <v>215</v>
      </c>
      <c r="D503" s="2" t="s">
        <v>791</v>
      </c>
      <c r="E503" s="64">
        <v>1051481</v>
      </c>
      <c r="F503" s="142">
        <v>1051481</v>
      </c>
      <c r="G503" s="5">
        <f t="shared" si="18"/>
        <v>0</v>
      </c>
      <c r="H503" s="39">
        <f t="shared" si="19"/>
        <v>0</v>
      </c>
      <c r="I503" s="21" t="s">
        <v>874</v>
      </c>
      <c r="J503" s="25" t="s">
        <v>874</v>
      </c>
      <c r="K503" s="141"/>
      <c r="L503" s="77"/>
      <c r="M503" s="77"/>
      <c r="N503" s="77"/>
      <c r="O503" s="77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</row>
    <row r="504" spans="1:77" s="54" customFormat="1" x14ac:dyDescent="0.2">
      <c r="A504" s="2" t="s">
        <v>789</v>
      </c>
      <c r="B504" s="2" t="s">
        <v>790</v>
      </c>
      <c r="C504" s="2" t="s">
        <v>793</v>
      </c>
      <c r="D504" s="2" t="s">
        <v>794</v>
      </c>
      <c r="E504" s="64">
        <v>3131516</v>
      </c>
      <c r="F504" s="142">
        <v>3131516</v>
      </c>
      <c r="G504" s="5">
        <f t="shared" si="18"/>
        <v>0</v>
      </c>
      <c r="H504" s="39">
        <f t="shared" si="19"/>
        <v>0</v>
      </c>
      <c r="I504" s="21" t="s">
        <v>874</v>
      </c>
      <c r="J504" s="25" t="s">
        <v>874</v>
      </c>
      <c r="K504" s="141"/>
      <c r="L504" s="77"/>
      <c r="M504" s="77"/>
      <c r="N504" s="77"/>
      <c r="O504" s="77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</row>
    <row r="505" spans="1:77" s="54" customFormat="1" x14ac:dyDescent="0.2">
      <c r="A505" s="2" t="s">
        <v>789</v>
      </c>
      <c r="B505" s="2" t="s">
        <v>790</v>
      </c>
      <c r="C505" s="2" t="s">
        <v>795</v>
      </c>
      <c r="D505" s="2" t="s">
        <v>796</v>
      </c>
      <c r="E505" s="64">
        <v>916766</v>
      </c>
      <c r="F505" s="142">
        <v>916766</v>
      </c>
      <c r="G505" s="5">
        <f t="shared" si="18"/>
        <v>0</v>
      </c>
      <c r="H505" s="39">
        <f t="shared" si="19"/>
        <v>0</v>
      </c>
      <c r="I505" s="21" t="s">
        <v>874</v>
      </c>
      <c r="J505" s="25" t="s">
        <v>874</v>
      </c>
      <c r="K505" s="141"/>
      <c r="L505" s="77"/>
      <c r="M505" s="77"/>
      <c r="N505" s="77"/>
      <c r="O505" s="77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</row>
    <row r="506" spans="1:77" s="54" customFormat="1" x14ac:dyDescent="0.2">
      <c r="A506" s="2" t="s">
        <v>797</v>
      </c>
      <c r="B506" s="2" t="s">
        <v>798</v>
      </c>
      <c r="C506" s="2" t="s">
        <v>711</v>
      </c>
      <c r="D506" s="2" t="s">
        <v>799</v>
      </c>
      <c r="E506" s="64">
        <v>1099062</v>
      </c>
      <c r="F506" s="142">
        <v>1099062</v>
      </c>
      <c r="G506" s="5">
        <f t="shared" si="18"/>
        <v>0</v>
      </c>
      <c r="H506" s="39">
        <f t="shared" si="19"/>
        <v>0</v>
      </c>
      <c r="I506" s="21" t="s">
        <v>874</v>
      </c>
      <c r="J506" s="25" t="s">
        <v>874</v>
      </c>
      <c r="K506" s="141"/>
      <c r="L506" s="77"/>
      <c r="M506" s="77"/>
      <c r="N506" s="77"/>
      <c r="O506" s="77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</row>
    <row r="507" spans="1:77" s="54" customFormat="1" x14ac:dyDescent="0.2">
      <c r="A507" s="1" t="s">
        <v>797</v>
      </c>
      <c r="B507" s="1" t="s">
        <v>798</v>
      </c>
      <c r="C507" s="1" t="s">
        <v>800</v>
      </c>
      <c r="D507" s="1" t="s">
        <v>801</v>
      </c>
      <c r="E507" s="64">
        <v>2170751</v>
      </c>
      <c r="F507" s="142">
        <v>2170751</v>
      </c>
      <c r="G507" s="5">
        <f t="shared" si="18"/>
        <v>0</v>
      </c>
      <c r="H507" s="39">
        <f t="shared" si="19"/>
        <v>0</v>
      </c>
      <c r="I507" s="21" t="s">
        <v>874</v>
      </c>
      <c r="J507" s="25" t="s">
        <v>874</v>
      </c>
      <c r="K507" s="141"/>
      <c r="L507" s="77"/>
      <c r="M507" s="77"/>
      <c r="N507" s="77"/>
      <c r="O507" s="77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</row>
    <row r="508" spans="1:77" s="54" customFormat="1" x14ac:dyDescent="0.2">
      <c r="A508" s="1" t="s">
        <v>797</v>
      </c>
      <c r="B508" s="1" t="s">
        <v>798</v>
      </c>
      <c r="C508" s="1" t="s">
        <v>579</v>
      </c>
      <c r="D508" s="1" t="s">
        <v>802</v>
      </c>
      <c r="E508" s="64">
        <v>1488030</v>
      </c>
      <c r="F508" s="142">
        <v>1488030</v>
      </c>
      <c r="G508" s="5">
        <f t="shared" si="18"/>
        <v>0</v>
      </c>
      <c r="H508" s="39">
        <f t="shared" si="19"/>
        <v>0</v>
      </c>
      <c r="I508" s="21" t="s">
        <v>874</v>
      </c>
      <c r="J508" s="25" t="s">
        <v>874</v>
      </c>
      <c r="K508" s="141"/>
      <c r="L508" s="77"/>
      <c r="M508" s="77"/>
      <c r="N508" s="77"/>
      <c r="O508" s="77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</row>
    <row r="509" spans="1:77" s="54" customFormat="1" x14ac:dyDescent="0.2">
      <c r="A509" s="1" t="s">
        <v>797</v>
      </c>
      <c r="B509" s="1" t="s">
        <v>798</v>
      </c>
      <c r="C509" s="1" t="s">
        <v>803</v>
      </c>
      <c r="D509" s="1" t="s">
        <v>878</v>
      </c>
      <c r="E509" s="64">
        <v>2867667</v>
      </c>
      <c r="F509" s="142">
        <v>2867667</v>
      </c>
      <c r="G509" s="5">
        <f t="shared" si="18"/>
        <v>0</v>
      </c>
      <c r="H509" s="39">
        <f t="shared" si="19"/>
        <v>0</v>
      </c>
      <c r="I509" s="21" t="s">
        <v>874</v>
      </c>
      <c r="J509" s="25" t="s">
        <v>874</v>
      </c>
      <c r="K509" s="141"/>
      <c r="L509" s="77"/>
      <c r="M509" s="77"/>
      <c r="N509" s="77"/>
      <c r="O509" s="77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</row>
    <row r="510" spans="1:77" s="54" customFormat="1" x14ac:dyDescent="0.2">
      <c r="A510" s="1" t="s">
        <v>797</v>
      </c>
      <c r="B510" s="1" t="s">
        <v>798</v>
      </c>
      <c r="C510" s="1" t="s">
        <v>860</v>
      </c>
      <c r="D510" s="1" t="s">
        <v>879</v>
      </c>
      <c r="E510" s="64">
        <v>1720481</v>
      </c>
      <c r="F510" s="142">
        <v>1720481</v>
      </c>
      <c r="G510" s="5">
        <f t="shared" si="18"/>
        <v>0</v>
      </c>
      <c r="H510" s="39">
        <f t="shared" si="19"/>
        <v>0</v>
      </c>
      <c r="I510" s="21" t="s">
        <v>874</v>
      </c>
      <c r="J510" s="25" t="s">
        <v>874</v>
      </c>
      <c r="K510" s="141"/>
      <c r="L510" s="77"/>
      <c r="M510" s="77"/>
      <c r="N510" s="77"/>
      <c r="O510" s="77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</row>
    <row r="511" spans="1:77" s="54" customFormat="1" x14ac:dyDescent="0.2">
      <c r="A511" s="1" t="s">
        <v>797</v>
      </c>
      <c r="B511" s="1" t="s">
        <v>798</v>
      </c>
      <c r="C511" s="1" t="s">
        <v>861</v>
      </c>
      <c r="D511" s="1" t="s">
        <v>880</v>
      </c>
      <c r="E511" s="64">
        <v>1455569</v>
      </c>
      <c r="F511" s="142">
        <v>1455569</v>
      </c>
      <c r="G511" s="5">
        <f t="shared" si="18"/>
        <v>0</v>
      </c>
      <c r="H511" s="39">
        <f t="shared" si="19"/>
        <v>0</v>
      </c>
      <c r="I511" s="21" t="s">
        <v>874</v>
      </c>
      <c r="J511" s="25" t="s">
        <v>874</v>
      </c>
      <c r="K511" s="141"/>
      <c r="L511" s="77"/>
      <c r="M511" s="77"/>
      <c r="N511" s="77"/>
      <c r="O511" s="77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</row>
    <row r="512" spans="1:77" s="54" customFormat="1" x14ac:dyDescent="0.2">
      <c r="A512" s="1" t="s">
        <v>797</v>
      </c>
      <c r="B512" s="1" t="s">
        <v>798</v>
      </c>
      <c r="C512" s="1" t="s">
        <v>862</v>
      </c>
      <c r="D512" s="1" t="s">
        <v>881</v>
      </c>
      <c r="E512" s="64">
        <v>883092</v>
      </c>
      <c r="F512" s="142">
        <v>883092</v>
      </c>
      <c r="G512" s="5">
        <f t="shared" si="18"/>
        <v>0</v>
      </c>
      <c r="H512" s="39">
        <f t="shared" si="19"/>
        <v>0</v>
      </c>
      <c r="I512" s="21" t="s">
        <v>874</v>
      </c>
      <c r="J512" s="25" t="s">
        <v>874</v>
      </c>
      <c r="K512" s="141"/>
      <c r="L512" s="77"/>
      <c r="M512" s="77"/>
      <c r="N512" s="77"/>
      <c r="O512" s="77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</row>
    <row r="513" spans="1:77" s="54" customFormat="1" x14ac:dyDescent="0.2">
      <c r="A513" s="1" t="s">
        <v>797</v>
      </c>
      <c r="B513" s="1" t="s">
        <v>798</v>
      </c>
      <c r="C513" s="1" t="s">
        <v>586</v>
      </c>
      <c r="D513" s="1" t="s">
        <v>804</v>
      </c>
      <c r="E513" s="64">
        <v>1391444</v>
      </c>
      <c r="F513" s="142">
        <v>1391444</v>
      </c>
      <c r="G513" s="5">
        <f t="shared" si="18"/>
        <v>0</v>
      </c>
      <c r="H513" s="39">
        <f t="shared" si="19"/>
        <v>0</v>
      </c>
      <c r="I513" s="21" t="s">
        <v>874</v>
      </c>
      <c r="J513" s="25" t="s">
        <v>874</v>
      </c>
      <c r="K513" s="141"/>
      <c r="L513" s="77"/>
      <c r="M513" s="77"/>
      <c r="N513" s="77"/>
      <c r="O513" s="77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</row>
    <row r="514" spans="1:77" s="54" customFormat="1" x14ac:dyDescent="0.2">
      <c r="A514" s="1" t="s">
        <v>797</v>
      </c>
      <c r="B514" s="1" t="s">
        <v>798</v>
      </c>
      <c r="C514" s="1" t="s">
        <v>587</v>
      </c>
      <c r="D514" s="1" t="s">
        <v>805</v>
      </c>
      <c r="E514" s="64">
        <v>5010164</v>
      </c>
      <c r="F514" s="142">
        <v>5010164</v>
      </c>
      <c r="G514" s="5">
        <f t="shared" si="18"/>
        <v>0</v>
      </c>
      <c r="H514" s="39">
        <f t="shared" si="19"/>
        <v>0</v>
      </c>
      <c r="I514" s="21" t="s">
        <v>874</v>
      </c>
      <c r="J514" s="25" t="s">
        <v>874</v>
      </c>
      <c r="K514" s="141"/>
      <c r="L514" s="77"/>
      <c r="M514" s="77"/>
      <c r="N514" s="77"/>
      <c r="O514" s="77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</row>
    <row r="515" spans="1:77" s="54" customFormat="1" x14ac:dyDescent="0.2">
      <c r="A515" s="1" t="s">
        <v>797</v>
      </c>
      <c r="B515" s="1" t="s">
        <v>798</v>
      </c>
      <c r="C515" s="1" t="s">
        <v>588</v>
      </c>
      <c r="D515" s="1" t="s">
        <v>806</v>
      </c>
      <c r="E515" s="64">
        <v>501945</v>
      </c>
      <c r="F515" s="142">
        <v>501945</v>
      </c>
      <c r="G515" s="5">
        <f t="shared" si="18"/>
        <v>0</v>
      </c>
      <c r="H515" s="39">
        <f t="shared" si="19"/>
        <v>0</v>
      </c>
      <c r="I515" s="21" t="s">
        <v>874</v>
      </c>
      <c r="J515" s="25" t="s">
        <v>874</v>
      </c>
      <c r="K515" s="141"/>
      <c r="L515" s="77"/>
      <c r="M515" s="77"/>
      <c r="N515" s="77"/>
      <c r="O515" s="77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</row>
    <row r="516" spans="1:77" s="54" customFormat="1" x14ac:dyDescent="0.2">
      <c r="A516" s="1" t="s">
        <v>797</v>
      </c>
      <c r="B516" s="1" t="s">
        <v>798</v>
      </c>
      <c r="C516" s="1" t="s">
        <v>863</v>
      </c>
      <c r="D516" s="1" t="s">
        <v>882</v>
      </c>
      <c r="E516" s="64">
        <v>992389</v>
      </c>
      <c r="F516" s="142">
        <v>992389</v>
      </c>
      <c r="G516" s="5">
        <f t="shared" si="18"/>
        <v>0</v>
      </c>
      <c r="H516" s="39">
        <f t="shared" si="19"/>
        <v>0</v>
      </c>
      <c r="I516" s="21" t="s">
        <v>874</v>
      </c>
      <c r="J516" s="25" t="s">
        <v>874</v>
      </c>
      <c r="K516" s="141"/>
      <c r="L516" s="77"/>
      <c r="M516" s="77"/>
      <c r="N516" s="77"/>
      <c r="O516" s="77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</row>
    <row r="517" spans="1:77" s="54" customFormat="1" x14ac:dyDescent="0.2">
      <c r="A517" s="2" t="s">
        <v>797</v>
      </c>
      <c r="B517" s="2" t="s">
        <v>798</v>
      </c>
      <c r="C517" s="2" t="s">
        <v>26</v>
      </c>
      <c r="D517" s="2" t="s">
        <v>807</v>
      </c>
      <c r="E517" s="64">
        <v>85412794</v>
      </c>
      <c r="F517" s="142">
        <v>85412794</v>
      </c>
      <c r="G517" s="5">
        <f t="shared" si="18"/>
        <v>0</v>
      </c>
      <c r="H517" s="39">
        <f t="shared" ref="H517:H548" si="20">ROUND(G517/E517,4)</f>
        <v>0</v>
      </c>
      <c r="I517" s="21" t="s">
        <v>874</v>
      </c>
      <c r="J517" s="25" t="s">
        <v>874</v>
      </c>
      <c r="K517" s="141"/>
      <c r="L517" s="77"/>
      <c r="M517" s="77"/>
      <c r="N517" s="77"/>
      <c r="O517" s="77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</row>
    <row r="518" spans="1:77" s="54" customFormat="1" x14ac:dyDescent="0.2">
      <c r="A518" s="2" t="s">
        <v>797</v>
      </c>
      <c r="B518" s="2" t="s">
        <v>798</v>
      </c>
      <c r="C518" s="2" t="s">
        <v>57</v>
      </c>
      <c r="D518" s="2" t="s">
        <v>808</v>
      </c>
      <c r="E518" s="64">
        <v>15413761</v>
      </c>
      <c r="F518" s="142">
        <v>15413761</v>
      </c>
      <c r="G518" s="5">
        <f t="shared" si="18"/>
        <v>0</v>
      </c>
      <c r="H518" s="39">
        <f t="shared" si="20"/>
        <v>0</v>
      </c>
      <c r="I518" s="21" t="s">
        <v>874</v>
      </c>
      <c r="J518" s="25" t="s">
        <v>874</v>
      </c>
      <c r="K518" s="141"/>
      <c r="L518" s="77"/>
      <c r="M518" s="77"/>
      <c r="N518" s="77"/>
      <c r="O518" s="77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</row>
    <row r="519" spans="1:77" s="54" customFormat="1" x14ac:dyDescent="0.2">
      <c r="A519" s="2" t="s">
        <v>797</v>
      </c>
      <c r="B519" s="2" t="s">
        <v>798</v>
      </c>
      <c r="C519" s="2" t="s">
        <v>79</v>
      </c>
      <c r="D519" s="2" t="s">
        <v>809</v>
      </c>
      <c r="E519" s="64">
        <v>44731717</v>
      </c>
      <c r="F519" s="142">
        <v>44731717</v>
      </c>
      <c r="G519" s="5">
        <f t="shared" si="18"/>
        <v>0</v>
      </c>
      <c r="H519" s="39">
        <f t="shared" si="20"/>
        <v>0</v>
      </c>
      <c r="I519" s="21" t="s">
        <v>874</v>
      </c>
      <c r="J519" s="25" t="s">
        <v>874</v>
      </c>
      <c r="K519" s="141"/>
      <c r="L519" s="77"/>
      <c r="M519" s="77"/>
      <c r="N519" s="77"/>
      <c r="O519" s="77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</row>
    <row r="520" spans="1:77" s="54" customFormat="1" x14ac:dyDescent="0.2">
      <c r="A520" s="2" t="s">
        <v>797</v>
      </c>
      <c r="B520" s="2" t="s">
        <v>798</v>
      </c>
      <c r="C520" s="2" t="s">
        <v>16</v>
      </c>
      <c r="D520" s="2" t="s">
        <v>810</v>
      </c>
      <c r="E520" s="64">
        <v>9903408</v>
      </c>
      <c r="F520" s="142">
        <v>9903408</v>
      </c>
      <c r="G520" s="5">
        <f t="shared" si="18"/>
        <v>0</v>
      </c>
      <c r="H520" s="39">
        <f t="shared" si="20"/>
        <v>0</v>
      </c>
      <c r="I520" s="21" t="s">
        <v>874</v>
      </c>
      <c r="J520" s="25" t="s">
        <v>874</v>
      </c>
      <c r="K520" s="141"/>
      <c r="L520" s="77"/>
      <c r="M520" s="77"/>
      <c r="N520" s="77"/>
      <c r="O520" s="77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</row>
    <row r="521" spans="1:77" s="54" customFormat="1" x14ac:dyDescent="0.2">
      <c r="A521" s="2" t="s">
        <v>797</v>
      </c>
      <c r="B521" s="2" t="s">
        <v>798</v>
      </c>
      <c r="C521" s="2" t="s">
        <v>82</v>
      </c>
      <c r="D521" s="2" t="s">
        <v>811</v>
      </c>
      <c r="E521" s="64">
        <v>22243034</v>
      </c>
      <c r="F521" s="142">
        <v>22243034</v>
      </c>
      <c r="G521" s="5">
        <f t="shared" ref="G521:G548" si="21">SUM(F521-E521)</f>
        <v>0</v>
      </c>
      <c r="H521" s="39">
        <f t="shared" si="20"/>
        <v>0</v>
      </c>
      <c r="I521" s="21" t="s">
        <v>874</v>
      </c>
      <c r="J521" s="25" t="s">
        <v>874</v>
      </c>
      <c r="K521" s="141"/>
      <c r="L521" s="77"/>
      <c r="M521" s="77"/>
      <c r="N521" s="77"/>
      <c r="O521" s="77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</row>
    <row r="522" spans="1:77" s="54" customFormat="1" x14ac:dyDescent="0.2">
      <c r="A522" s="2" t="s">
        <v>797</v>
      </c>
      <c r="B522" s="2" t="s">
        <v>798</v>
      </c>
      <c r="C522" s="2" t="s">
        <v>59</v>
      </c>
      <c r="D522" s="2" t="s">
        <v>812</v>
      </c>
      <c r="E522" s="64">
        <v>7660967</v>
      </c>
      <c r="F522" s="142">
        <v>7660967</v>
      </c>
      <c r="G522" s="5">
        <f t="shared" si="21"/>
        <v>0</v>
      </c>
      <c r="H522" s="39">
        <f t="shared" si="20"/>
        <v>0</v>
      </c>
      <c r="I522" s="21" t="s">
        <v>874</v>
      </c>
      <c r="J522" s="25" t="s">
        <v>874</v>
      </c>
      <c r="K522" s="141"/>
      <c r="L522" s="77"/>
      <c r="M522" s="77"/>
      <c r="N522" s="77"/>
      <c r="O522" s="77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</row>
    <row r="523" spans="1:77" s="54" customFormat="1" x14ac:dyDescent="0.2">
      <c r="A523" s="2" t="s">
        <v>797</v>
      </c>
      <c r="B523" s="2" t="s">
        <v>798</v>
      </c>
      <c r="C523" s="2" t="s">
        <v>37</v>
      </c>
      <c r="D523" s="2" t="s">
        <v>813</v>
      </c>
      <c r="E523" s="64">
        <v>7057170</v>
      </c>
      <c r="F523" s="142">
        <v>7057170</v>
      </c>
      <c r="G523" s="5">
        <f t="shared" si="21"/>
        <v>0</v>
      </c>
      <c r="H523" s="39">
        <f t="shared" si="20"/>
        <v>0</v>
      </c>
      <c r="I523" s="21" t="s">
        <v>874</v>
      </c>
      <c r="J523" s="25" t="s">
        <v>874</v>
      </c>
      <c r="K523" s="141"/>
      <c r="L523" s="77"/>
      <c r="M523" s="77"/>
      <c r="N523" s="77"/>
      <c r="O523" s="77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</row>
    <row r="524" spans="1:77" s="54" customFormat="1" x14ac:dyDescent="0.2">
      <c r="A524" s="2" t="s">
        <v>797</v>
      </c>
      <c r="B524" s="2" t="s">
        <v>798</v>
      </c>
      <c r="C524" s="2" t="s">
        <v>215</v>
      </c>
      <c r="D524" s="2" t="s">
        <v>814</v>
      </c>
      <c r="E524" s="64">
        <v>3449339</v>
      </c>
      <c r="F524" s="142">
        <v>3449339</v>
      </c>
      <c r="G524" s="5">
        <f t="shared" si="21"/>
        <v>0</v>
      </c>
      <c r="H524" s="39">
        <f t="shared" si="20"/>
        <v>0</v>
      </c>
      <c r="I524" s="21" t="s">
        <v>874</v>
      </c>
      <c r="J524" s="25" t="s">
        <v>874</v>
      </c>
      <c r="K524" s="141"/>
      <c r="L524" s="77"/>
      <c r="M524" s="77"/>
      <c r="N524" s="77"/>
      <c r="O524" s="77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</row>
    <row r="525" spans="1:77" s="54" customFormat="1" x14ac:dyDescent="0.2">
      <c r="A525" s="2" t="s">
        <v>797</v>
      </c>
      <c r="B525" s="2" t="s">
        <v>798</v>
      </c>
      <c r="C525" s="2" t="s">
        <v>67</v>
      </c>
      <c r="D525" s="2" t="s">
        <v>815</v>
      </c>
      <c r="E525" s="64">
        <v>38775870</v>
      </c>
      <c r="F525" s="142">
        <v>38775870</v>
      </c>
      <c r="G525" s="5">
        <f t="shared" si="21"/>
        <v>0</v>
      </c>
      <c r="H525" s="39">
        <f t="shared" si="20"/>
        <v>0</v>
      </c>
      <c r="I525" s="21" t="s">
        <v>874</v>
      </c>
      <c r="J525" s="25" t="s">
        <v>874</v>
      </c>
      <c r="K525" s="141"/>
      <c r="L525" s="77"/>
      <c r="M525" s="77"/>
      <c r="N525" s="77"/>
      <c r="O525" s="77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</row>
    <row r="526" spans="1:77" s="54" customFormat="1" x14ac:dyDescent="0.2">
      <c r="A526" s="2" t="s">
        <v>797</v>
      </c>
      <c r="B526" s="2" t="s">
        <v>798</v>
      </c>
      <c r="C526" s="2" t="s">
        <v>185</v>
      </c>
      <c r="D526" s="2" t="s">
        <v>816</v>
      </c>
      <c r="E526" s="64">
        <v>3152567</v>
      </c>
      <c r="F526" s="142">
        <v>3152567</v>
      </c>
      <c r="G526" s="5">
        <f t="shared" si="21"/>
        <v>0</v>
      </c>
      <c r="H526" s="39">
        <f t="shared" si="20"/>
        <v>0</v>
      </c>
      <c r="I526" s="21" t="s">
        <v>874</v>
      </c>
      <c r="J526" s="25" t="s">
        <v>874</v>
      </c>
      <c r="K526" s="141"/>
      <c r="L526" s="77"/>
      <c r="M526" s="77"/>
      <c r="N526" s="77"/>
      <c r="O526" s="77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</row>
    <row r="527" spans="1:77" s="54" customFormat="1" x14ac:dyDescent="0.2">
      <c r="A527" s="2" t="s">
        <v>797</v>
      </c>
      <c r="B527" s="2" t="s">
        <v>798</v>
      </c>
      <c r="C527" s="2" t="s">
        <v>18</v>
      </c>
      <c r="D527" s="2" t="s">
        <v>817</v>
      </c>
      <c r="E527" s="64">
        <v>18364924</v>
      </c>
      <c r="F527" s="142">
        <v>18364924</v>
      </c>
      <c r="G527" s="5">
        <f t="shared" si="21"/>
        <v>0</v>
      </c>
      <c r="H527" s="39">
        <f t="shared" si="20"/>
        <v>0</v>
      </c>
      <c r="I527" s="21" t="s">
        <v>874</v>
      </c>
      <c r="J527" s="25" t="s">
        <v>874</v>
      </c>
      <c r="K527" s="141"/>
      <c r="L527" s="77"/>
      <c r="M527" s="77"/>
      <c r="N527" s="77"/>
      <c r="O527" s="77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</row>
    <row r="528" spans="1:77" s="54" customFormat="1" x14ac:dyDescent="0.2">
      <c r="A528" s="2" t="s">
        <v>797</v>
      </c>
      <c r="B528" s="2" t="s">
        <v>798</v>
      </c>
      <c r="C528" s="2" t="s">
        <v>353</v>
      </c>
      <c r="D528" s="2" t="s">
        <v>818</v>
      </c>
      <c r="E528" s="64">
        <v>8419662</v>
      </c>
      <c r="F528" s="142">
        <v>8419662</v>
      </c>
      <c r="G528" s="5">
        <f t="shared" si="21"/>
        <v>0</v>
      </c>
      <c r="H528" s="39">
        <f t="shared" si="20"/>
        <v>0</v>
      </c>
      <c r="I528" s="21" t="s">
        <v>874</v>
      </c>
      <c r="J528" s="25" t="s">
        <v>874</v>
      </c>
      <c r="K528" s="141"/>
      <c r="L528" s="77"/>
      <c r="M528" s="77"/>
      <c r="N528" s="77"/>
      <c r="O528" s="77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</row>
    <row r="529" spans="1:77" s="54" customFormat="1" x14ac:dyDescent="0.2">
      <c r="A529" s="2" t="s">
        <v>797</v>
      </c>
      <c r="B529" s="2" t="s">
        <v>798</v>
      </c>
      <c r="C529" s="2" t="s">
        <v>369</v>
      </c>
      <c r="D529" s="2" t="s">
        <v>750</v>
      </c>
      <c r="E529" s="64">
        <v>1557230</v>
      </c>
      <c r="F529" s="142">
        <v>1557230</v>
      </c>
      <c r="G529" s="5">
        <f t="shared" si="21"/>
        <v>0</v>
      </c>
      <c r="H529" s="39">
        <f t="shared" si="20"/>
        <v>0</v>
      </c>
      <c r="I529" s="21" t="s">
        <v>874</v>
      </c>
      <c r="J529" s="25" t="s">
        <v>874</v>
      </c>
      <c r="K529" s="141"/>
      <c r="L529" s="77"/>
      <c r="M529" s="77"/>
      <c r="N529" s="77"/>
      <c r="O529" s="77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</row>
    <row r="530" spans="1:77" s="54" customFormat="1" x14ac:dyDescent="0.2">
      <c r="A530" s="2" t="s">
        <v>819</v>
      </c>
      <c r="B530" s="2" t="s">
        <v>820</v>
      </c>
      <c r="C530" s="2" t="s">
        <v>26</v>
      </c>
      <c r="D530" s="2" t="s">
        <v>821</v>
      </c>
      <c r="E530" s="64">
        <v>1429434</v>
      </c>
      <c r="F530" s="142">
        <v>1429434</v>
      </c>
      <c r="G530" s="5">
        <f t="shared" si="21"/>
        <v>0</v>
      </c>
      <c r="H530" s="39">
        <f t="shared" si="20"/>
        <v>0</v>
      </c>
      <c r="I530" s="21" t="s">
        <v>874</v>
      </c>
      <c r="J530" s="25" t="s">
        <v>874</v>
      </c>
      <c r="K530" s="141"/>
      <c r="L530" s="77"/>
      <c r="M530" s="77"/>
      <c r="N530" s="77"/>
      <c r="O530" s="77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</row>
    <row r="531" spans="1:77" s="54" customFormat="1" x14ac:dyDescent="0.2">
      <c r="A531" s="2" t="s">
        <v>819</v>
      </c>
      <c r="B531" s="2" t="s">
        <v>820</v>
      </c>
      <c r="C531" s="2" t="s">
        <v>233</v>
      </c>
      <c r="D531" s="2" t="s">
        <v>822</v>
      </c>
      <c r="E531" s="64">
        <v>9747389</v>
      </c>
      <c r="F531" s="142">
        <v>9747389</v>
      </c>
      <c r="G531" s="5">
        <f t="shared" si="21"/>
        <v>0</v>
      </c>
      <c r="H531" s="39">
        <f t="shared" si="20"/>
        <v>0</v>
      </c>
      <c r="I531" s="21" t="s">
        <v>874</v>
      </c>
      <c r="J531" s="25" t="s">
        <v>874</v>
      </c>
      <c r="K531" s="141"/>
      <c r="L531" s="77"/>
      <c r="M531" s="77"/>
      <c r="N531" s="77"/>
      <c r="O531" s="77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</row>
    <row r="532" spans="1:77" s="54" customFormat="1" x14ac:dyDescent="0.2">
      <c r="A532" s="2" t="s">
        <v>819</v>
      </c>
      <c r="B532" s="2" t="s">
        <v>820</v>
      </c>
      <c r="C532" s="2" t="s">
        <v>41</v>
      </c>
      <c r="D532" s="2" t="s">
        <v>823</v>
      </c>
      <c r="E532" s="64">
        <v>7635840</v>
      </c>
      <c r="F532" s="142">
        <v>7635840</v>
      </c>
      <c r="G532" s="5">
        <f t="shared" si="21"/>
        <v>0</v>
      </c>
      <c r="H532" s="39">
        <f t="shared" si="20"/>
        <v>0</v>
      </c>
      <c r="I532" s="21" t="s">
        <v>874</v>
      </c>
      <c r="J532" s="25" t="s">
        <v>874</v>
      </c>
      <c r="K532" s="141"/>
      <c r="L532" s="77"/>
      <c r="M532" s="77"/>
      <c r="N532" s="77"/>
      <c r="O532" s="77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</row>
    <row r="533" spans="1:77" s="54" customFormat="1" x14ac:dyDescent="0.2">
      <c r="A533" s="2" t="s">
        <v>819</v>
      </c>
      <c r="B533" s="2" t="s">
        <v>820</v>
      </c>
      <c r="C533" s="2" t="s">
        <v>824</v>
      </c>
      <c r="D533" s="2" t="s">
        <v>825</v>
      </c>
      <c r="E533" s="64">
        <v>1682611</v>
      </c>
      <c r="F533" s="142">
        <v>1682611</v>
      </c>
      <c r="G533" s="5">
        <f t="shared" si="21"/>
        <v>0</v>
      </c>
      <c r="H533" s="39">
        <f t="shared" si="20"/>
        <v>0</v>
      </c>
      <c r="I533" s="21" t="s">
        <v>874</v>
      </c>
      <c r="J533" s="25" t="s">
        <v>874</v>
      </c>
      <c r="K533" s="141"/>
      <c r="L533" s="77"/>
      <c r="M533" s="77"/>
      <c r="N533" s="77"/>
      <c r="O533" s="77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</row>
    <row r="534" spans="1:77" s="54" customFormat="1" x14ac:dyDescent="0.2">
      <c r="A534" s="2" t="s">
        <v>826</v>
      </c>
      <c r="B534" s="2" t="s">
        <v>827</v>
      </c>
      <c r="C534" s="2" t="s">
        <v>16</v>
      </c>
      <c r="D534" s="2" t="s">
        <v>828</v>
      </c>
      <c r="E534" s="64">
        <v>477161</v>
      </c>
      <c r="F534" s="142">
        <v>477161</v>
      </c>
      <c r="G534" s="5">
        <f t="shared" si="21"/>
        <v>0</v>
      </c>
      <c r="H534" s="39">
        <f t="shared" si="20"/>
        <v>0</v>
      </c>
      <c r="I534" s="21" t="s">
        <v>874</v>
      </c>
      <c r="J534" s="25" t="s">
        <v>874</v>
      </c>
      <c r="K534" s="141"/>
      <c r="L534" s="77"/>
      <c r="M534" s="77"/>
      <c r="N534" s="77"/>
      <c r="O534" s="77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</row>
    <row r="535" spans="1:77" s="54" customFormat="1" x14ac:dyDescent="0.2">
      <c r="A535" s="2" t="s">
        <v>826</v>
      </c>
      <c r="B535" s="2" t="s">
        <v>827</v>
      </c>
      <c r="C535" s="2" t="s">
        <v>37</v>
      </c>
      <c r="D535" s="2" t="s">
        <v>829</v>
      </c>
      <c r="E535" s="64">
        <v>3904962</v>
      </c>
      <c r="F535" s="142">
        <v>3904962</v>
      </c>
      <c r="G535" s="5">
        <f t="shared" si="21"/>
        <v>0</v>
      </c>
      <c r="H535" s="39">
        <f t="shared" si="20"/>
        <v>0</v>
      </c>
      <c r="I535" s="21" t="s">
        <v>874</v>
      </c>
      <c r="J535" s="25" t="s">
        <v>874</v>
      </c>
      <c r="K535" s="141"/>
      <c r="L535" s="77"/>
      <c r="M535" s="77"/>
      <c r="N535" s="77"/>
      <c r="O535" s="77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</row>
    <row r="536" spans="1:77" s="54" customFormat="1" x14ac:dyDescent="0.2">
      <c r="A536" s="2" t="s">
        <v>826</v>
      </c>
      <c r="B536" s="2" t="s">
        <v>827</v>
      </c>
      <c r="C536" s="2" t="s">
        <v>251</v>
      </c>
      <c r="D536" s="2" t="s">
        <v>830</v>
      </c>
      <c r="E536" s="64">
        <v>2055363</v>
      </c>
      <c r="F536" s="142">
        <v>2055363</v>
      </c>
      <c r="G536" s="5">
        <f t="shared" si="21"/>
        <v>0</v>
      </c>
      <c r="H536" s="39">
        <f t="shared" si="20"/>
        <v>0</v>
      </c>
      <c r="I536" s="21" t="s">
        <v>874</v>
      </c>
      <c r="J536" s="25" t="s">
        <v>874</v>
      </c>
      <c r="K536" s="141"/>
      <c r="L536" s="77"/>
      <c r="M536" s="77"/>
      <c r="N536" s="77"/>
      <c r="O536" s="77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</row>
    <row r="537" spans="1:77" s="54" customFormat="1" x14ac:dyDescent="0.2">
      <c r="A537" s="2" t="s">
        <v>826</v>
      </c>
      <c r="B537" s="2" t="s">
        <v>827</v>
      </c>
      <c r="C537" s="2" t="s">
        <v>22</v>
      </c>
      <c r="D537" s="2" t="s">
        <v>831</v>
      </c>
      <c r="E537" s="64">
        <v>15567790</v>
      </c>
      <c r="F537" s="142">
        <v>15567790</v>
      </c>
      <c r="G537" s="5">
        <f t="shared" si="21"/>
        <v>0</v>
      </c>
      <c r="H537" s="39">
        <f t="shared" si="20"/>
        <v>0</v>
      </c>
      <c r="I537" s="21" t="s">
        <v>874</v>
      </c>
      <c r="J537" s="25" t="s">
        <v>874</v>
      </c>
      <c r="K537" s="141"/>
      <c r="L537" s="77"/>
      <c r="M537" s="77"/>
      <c r="N537" s="77"/>
      <c r="O537" s="77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</row>
    <row r="538" spans="1:77" s="54" customFormat="1" x14ac:dyDescent="0.2">
      <c r="A538" s="2" t="s">
        <v>832</v>
      </c>
      <c r="B538" s="2" t="s">
        <v>833</v>
      </c>
      <c r="C538" s="2" t="s">
        <v>26</v>
      </c>
      <c r="D538" s="2" t="s">
        <v>834</v>
      </c>
      <c r="E538" s="64">
        <v>482147</v>
      </c>
      <c r="F538" s="142">
        <v>482147</v>
      </c>
      <c r="G538" s="5">
        <f t="shared" si="21"/>
        <v>0</v>
      </c>
      <c r="H538" s="39">
        <f t="shared" si="20"/>
        <v>0</v>
      </c>
      <c r="I538" s="21" t="s">
        <v>874</v>
      </c>
      <c r="J538" s="25" t="s">
        <v>874</v>
      </c>
      <c r="K538" s="141"/>
      <c r="L538" s="77"/>
      <c r="M538" s="77"/>
      <c r="N538" s="77"/>
      <c r="O538" s="77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</row>
    <row r="539" spans="1:77" s="54" customFormat="1" x14ac:dyDescent="0.2">
      <c r="A539" s="2" t="s">
        <v>832</v>
      </c>
      <c r="B539" s="2" t="s">
        <v>833</v>
      </c>
      <c r="C539" s="2" t="s">
        <v>185</v>
      </c>
      <c r="D539" s="2" t="s">
        <v>835</v>
      </c>
      <c r="E539" s="64">
        <v>1831589</v>
      </c>
      <c r="F539" s="142">
        <v>1831589</v>
      </c>
      <c r="G539" s="5">
        <f t="shared" si="21"/>
        <v>0</v>
      </c>
      <c r="H539" s="39">
        <f t="shared" si="20"/>
        <v>0</v>
      </c>
      <c r="I539" s="21" t="s">
        <v>874</v>
      </c>
      <c r="J539" s="25" t="s">
        <v>874</v>
      </c>
      <c r="K539" s="141"/>
      <c r="L539" s="77"/>
      <c r="M539" s="77"/>
      <c r="N539" s="77"/>
      <c r="O539" s="77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</row>
    <row r="540" spans="1:77" s="54" customFormat="1" x14ac:dyDescent="0.2">
      <c r="A540" s="2" t="s">
        <v>832</v>
      </c>
      <c r="B540" s="2" t="s">
        <v>833</v>
      </c>
      <c r="C540" s="2" t="s">
        <v>18</v>
      </c>
      <c r="D540" s="2" t="s">
        <v>836</v>
      </c>
      <c r="E540" s="64">
        <v>806595</v>
      </c>
      <c r="F540" s="142">
        <v>806595</v>
      </c>
      <c r="G540" s="5">
        <f t="shared" si="21"/>
        <v>0</v>
      </c>
      <c r="H540" s="39">
        <f t="shared" si="20"/>
        <v>0</v>
      </c>
      <c r="I540" s="21" t="s">
        <v>874</v>
      </c>
      <c r="J540" s="25" t="s">
        <v>874</v>
      </c>
      <c r="K540" s="141"/>
      <c r="L540" s="77"/>
      <c r="M540" s="77"/>
      <c r="N540" s="77"/>
      <c r="O540" s="77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</row>
    <row r="541" spans="1:77" s="54" customFormat="1" x14ac:dyDescent="0.2">
      <c r="A541" s="2" t="s">
        <v>832</v>
      </c>
      <c r="B541" s="2" t="s">
        <v>833</v>
      </c>
      <c r="C541" s="2" t="s">
        <v>837</v>
      </c>
      <c r="D541" s="2" t="s">
        <v>838</v>
      </c>
      <c r="E541" s="64">
        <v>1864991</v>
      </c>
      <c r="F541" s="142">
        <v>1864991</v>
      </c>
      <c r="G541" s="5">
        <f t="shared" si="21"/>
        <v>0</v>
      </c>
      <c r="H541" s="39">
        <f t="shared" si="20"/>
        <v>0</v>
      </c>
      <c r="I541" s="21" t="s">
        <v>874</v>
      </c>
      <c r="J541" s="25" t="s">
        <v>874</v>
      </c>
      <c r="K541" s="141"/>
      <c r="L541" s="77"/>
      <c r="M541" s="77"/>
      <c r="N541" s="77"/>
      <c r="O541" s="77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</row>
    <row r="542" spans="1:77" s="54" customFormat="1" x14ac:dyDescent="0.2">
      <c r="A542" s="2" t="s">
        <v>839</v>
      </c>
      <c r="B542" s="2" t="s">
        <v>840</v>
      </c>
      <c r="C542" s="2" t="s">
        <v>26</v>
      </c>
      <c r="D542" s="2" t="s">
        <v>841</v>
      </c>
      <c r="E542" s="64">
        <v>131568</v>
      </c>
      <c r="F542" s="142">
        <v>69756</v>
      </c>
      <c r="G542" s="5">
        <f t="shared" si="21"/>
        <v>-61812</v>
      </c>
      <c r="H542" s="39">
        <f t="shared" si="20"/>
        <v>-0.4698</v>
      </c>
      <c r="I542" s="21">
        <v>1</v>
      </c>
      <c r="J542" s="25" t="s">
        <v>874</v>
      </c>
      <c r="K542" s="141"/>
      <c r="L542" s="77"/>
      <c r="M542" s="77"/>
      <c r="N542" s="77"/>
      <c r="O542" s="77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</row>
    <row r="543" spans="1:77" s="54" customFormat="1" x14ac:dyDescent="0.2">
      <c r="A543" s="2" t="s">
        <v>839</v>
      </c>
      <c r="B543" s="2" t="s">
        <v>840</v>
      </c>
      <c r="C543" s="2" t="s">
        <v>79</v>
      </c>
      <c r="D543" s="2" t="s">
        <v>842</v>
      </c>
      <c r="E543" s="64">
        <v>25302</v>
      </c>
      <c r="F543" s="142">
        <v>25302</v>
      </c>
      <c r="G543" s="5">
        <f t="shared" si="21"/>
        <v>0</v>
      </c>
      <c r="H543" s="39">
        <f t="shared" si="20"/>
        <v>0</v>
      </c>
      <c r="I543" s="21">
        <v>1</v>
      </c>
      <c r="J543" s="25">
        <v>1</v>
      </c>
      <c r="K543" s="141"/>
      <c r="L543" s="77"/>
      <c r="M543" s="77"/>
      <c r="N543" s="77"/>
      <c r="O543" s="77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</row>
    <row r="544" spans="1:77" s="54" customFormat="1" x14ac:dyDescent="0.2">
      <c r="A544" s="2" t="s">
        <v>839</v>
      </c>
      <c r="B544" s="2" t="s">
        <v>840</v>
      </c>
      <c r="C544" s="2" t="s">
        <v>59</v>
      </c>
      <c r="D544" s="2" t="s">
        <v>843</v>
      </c>
      <c r="E544" s="64">
        <v>6035</v>
      </c>
      <c r="F544" s="142">
        <v>6035</v>
      </c>
      <c r="G544" s="5">
        <f t="shared" si="21"/>
        <v>0</v>
      </c>
      <c r="H544" s="39">
        <f t="shared" si="20"/>
        <v>0</v>
      </c>
      <c r="I544" s="21">
        <v>1</v>
      </c>
      <c r="J544" s="25">
        <v>1</v>
      </c>
      <c r="K544" s="141"/>
      <c r="L544" s="77"/>
      <c r="M544" s="77"/>
      <c r="N544" s="77"/>
      <c r="O544" s="77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</row>
    <row r="545" spans="1:77" s="54" customFormat="1" x14ac:dyDescent="0.2">
      <c r="A545" s="2" t="s">
        <v>844</v>
      </c>
      <c r="B545" s="2" t="s">
        <v>845</v>
      </c>
      <c r="C545" s="2" t="s">
        <v>26</v>
      </c>
      <c r="D545" s="2" t="s">
        <v>846</v>
      </c>
      <c r="E545" s="64">
        <v>5585904</v>
      </c>
      <c r="F545" s="142">
        <v>5585904</v>
      </c>
      <c r="G545" s="5">
        <f t="shared" si="21"/>
        <v>0</v>
      </c>
      <c r="H545" s="39">
        <f t="shared" si="20"/>
        <v>0</v>
      </c>
      <c r="I545" s="21" t="s">
        <v>874</v>
      </c>
      <c r="J545" s="25" t="s">
        <v>874</v>
      </c>
      <c r="K545" s="141"/>
      <c r="L545" s="77"/>
      <c r="M545" s="77"/>
      <c r="N545" s="77"/>
      <c r="O545" s="77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</row>
    <row r="546" spans="1:77" s="54" customFormat="1" x14ac:dyDescent="0.2">
      <c r="A546" s="2" t="s">
        <v>844</v>
      </c>
      <c r="B546" s="2" t="s">
        <v>845</v>
      </c>
      <c r="C546" s="2" t="s">
        <v>57</v>
      </c>
      <c r="D546" s="2" t="s">
        <v>847</v>
      </c>
      <c r="E546" s="64">
        <v>723427</v>
      </c>
      <c r="F546" s="142">
        <v>723427</v>
      </c>
      <c r="G546" s="5">
        <f t="shared" si="21"/>
        <v>0</v>
      </c>
      <c r="H546" s="39">
        <f t="shared" si="20"/>
        <v>0</v>
      </c>
      <c r="I546" s="21" t="s">
        <v>874</v>
      </c>
      <c r="J546" s="25" t="s">
        <v>874</v>
      </c>
      <c r="K546" s="141"/>
      <c r="L546" s="77"/>
      <c r="M546" s="77"/>
      <c r="N546" s="77"/>
      <c r="O546" s="77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</row>
    <row r="547" spans="1:77" s="54" customFormat="1" x14ac:dyDescent="0.2">
      <c r="A547" s="2" t="s">
        <v>844</v>
      </c>
      <c r="B547" s="2" t="s">
        <v>845</v>
      </c>
      <c r="C547" s="2" t="s">
        <v>79</v>
      </c>
      <c r="D547" s="2" t="s">
        <v>848</v>
      </c>
      <c r="E547" s="64">
        <v>261894</v>
      </c>
      <c r="F547" s="142">
        <v>261894</v>
      </c>
      <c r="G547" s="5">
        <f t="shared" si="21"/>
        <v>0</v>
      </c>
      <c r="H547" s="39">
        <f t="shared" si="20"/>
        <v>0</v>
      </c>
      <c r="I547" s="21" t="s">
        <v>874</v>
      </c>
      <c r="J547" s="25" t="s">
        <v>874</v>
      </c>
      <c r="K547" s="141"/>
      <c r="L547" s="77"/>
      <c r="M547" s="77"/>
      <c r="N547" s="77"/>
      <c r="O547" s="77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</row>
    <row r="548" spans="1:77" s="54" customFormat="1" x14ac:dyDescent="0.2">
      <c r="A548" s="2" t="s">
        <v>844</v>
      </c>
      <c r="B548" s="2" t="s">
        <v>845</v>
      </c>
      <c r="C548" s="2" t="s">
        <v>82</v>
      </c>
      <c r="D548" s="2" t="s">
        <v>849</v>
      </c>
      <c r="E548" s="64">
        <v>15553</v>
      </c>
      <c r="F548" s="142">
        <v>15553</v>
      </c>
      <c r="G548" s="5">
        <f t="shared" si="21"/>
        <v>0</v>
      </c>
      <c r="H548" s="39">
        <f t="shared" si="20"/>
        <v>0</v>
      </c>
      <c r="I548" s="21">
        <v>1</v>
      </c>
      <c r="J548" s="25">
        <v>1</v>
      </c>
      <c r="K548" s="141"/>
      <c r="L548" s="77"/>
      <c r="M548" s="77"/>
      <c r="N548" s="77"/>
      <c r="O548" s="77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</row>
    <row r="549" spans="1:77" x14ac:dyDescent="0.2">
      <c r="A549" s="40"/>
      <c r="B549" s="41"/>
      <c r="C549" s="41"/>
      <c r="D549" s="42"/>
      <c r="E549" s="38"/>
      <c r="F549" s="5"/>
      <c r="G549" s="5"/>
      <c r="H549" s="39"/>
      <c r="I549" s="21"/>
      <c r="J549" s="25"/>
    </row>
    <row r="550" spans="1:77" ht="13.5" thickBot="1" x14ac:dyDescent="0.25">
      <c r="A550" s="43">
        <f>COUNTA(A9:A548)</f>
        <v>540</v>
      </c>
      <c r="B550" s="44" t="s">
        <v>904</v>
      </c>
      <c r="C550" s="44"/>
      <c r="D550" s="45"/>
      <c r="E550" s="46">
        <f>SUM(E9:E548)</f>
        <v>1866144297</v>
      </c>
      <c r="F550" s="6">
        <f>SUM(F9:F548)</f>
        <v>1865516817</v>
      </c>
      <c r="G550" s="6">
        <f>SUM(G9:G548)</f>
        <v>-627480</v>
      </c>
      <c r="H550" s="47">
        <f>ROUND(G550/E550,4)</f>
        <v>-2.9999999999999997E-4</v>
      </c>
      <c r="I550" s="48">
        <f>SUM(I9:I548)</f>
        <v>70</v>
      </c>
      <c r="J550" s="49">
        <f>SUM(J9:J548)</f>
        <v>40</v>
      </c>
    </row>
    <row r="551" spans="1:77" x14ac:dyDescent="0.2">
      <c r="A551" s="50"/>
      <c r="B551" s="51"/>
      <c r="C551" s="51"/>
      <c r="D551" s="51"/>
      <c r="E551" s="52"/>
      <c r="F551" s="52"/>
    </row>
    <row r="552" spans="1:77" s="54" customFormat="1" x14ac:dyDescent="0.2">
      <c r="A552" s="145" t="s">
        <v>901</v>
      </c>
      <c r="B552" s="144"/>
      <c r="C552" s="144"/>
      <c r="D552" s="144"/>
      <c r="E552" s="144"/>
      <c r="F552" s="144"/>
      <c r="G552" s="144"/>
      <c r="H552" s="144"/>
      <c r="I552" s="144"/>
      <c r="J552" s="144"/>
      <c r="K552" s="76"/>
      <c r="L552" s="76"/>
      <c r="M552" s="76"/>
      <c r="N552" s="76"/>
      <c r="O552" s="76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</row>
    <row r="553" spans="1:77" s="4" customFormat="1" x14ac:dyDescent="0.2">
      <c r="A553" s="8" t="s">
        <v>889</v>
      </c>
      <c r="B553" s="55"/>
      <c r="C553" s="55"/>
      <c r="D553" s="55"/>
      <c r="E553" s="7"/>
      <c r="F553" s="7"/>
      <c r="G553" s="7"/>
      <c r="H553" s="10"/>
      <c r="I553" s="10"/>
      <c r="J553" s="10"/>
      <c r="K553" s="76"/>
      <c r="L553" s="76"/>
      <c r="M553" s="76"/>
      <c r="N553" s="76"/>
      <c r="O553" s="76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</row>
    <row r="554" spans="1:77" s="59" customFormat="1" x14ac:dyDescent="0.2">
      <c r="A554" s="9" t="s">
        <v>896</v>
      </c>
      <c r="B554" s="57"/>
      <c r="C554" s="58"/>
      <c r="D554" s="58"/>
      <c r="E554" s="7"/>
      <c r="F554" s="7"/>
      <c r="G554" s="7"/>
      <c r="H554" s="10"/>
      <c r="I554" s="10"/>
      <c r="J554" s="10"/>
      <c r="K554" s="76"/>
      <c r="L554" s="76"/>
      <c r="M554" s="76"/>
      <c r="N554" s="76"/>
      <c r="O554" s="76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  <c r="AQ554" s="71"/>
      <c r="AR554" s="71"/>
      <c r="AS554" s="71"/>
      <c r="AT554" s="71"/>
      <c r="AU554" s="71"/>
      <c r="AV554" s="71"/>
      <c r="AW554" s="71"/>
      <c r="AX554" s="71"/>
      <c r="AY554" s="71"/>
      <c r="AZ554" s="71"/>
      <c r="BA554" s="71"/>
      <c r="BB554" s="71"/>
      <c r="BC554" s="71"/>
      <c r="BD554" s="71"/>
      <c r="BE554" s="71"/>
      <c r="BF554" s="71"/>
      <c r="BG554" s="71"/>
      <c r="BH554" s="71"/>
      <c r="BI554" s="71"/>
      <c r="BJ554" s="71"/>
      <c r="BK554" s="71"/>
      <c r="BL554" s="71"/>
      <c r="BM554" s="71"/>
      <c r="BN554" s="71"/>
      <c r="BO554" s="71"/>
      <c r="BP554" s="71"/>
      <c r="BQ554" s="71"/>
      <c r="BR554" s="71"/>
      <c r="BS554" s="71"/>
      <c r="BT554" s="71"/>
      <c r="BU554" s="71"/>
      <c r="BV554" s="71"/>
      <c r="BW554" s="71"/>
      <c r="BX554" s="71"/>
      <c r="BY554" s="71"/>
    </row>
    <row r="555" spans="1:77" x14ac:dyDescent="0.2">
      <c r="A555" s="9" t="s">
        <v>897</v>
      </c>
      <c r="B555" s="57"/>
      <c r="C555" s="58"/>
      <c r="D555" s="58"/>
      <c r="E555" s="10"/>
      <c r="F555" s="7"/>
      <c r="G555" s="7"/>
      <c r="H555" s="10"/>
      <c r="I555" s="10"/>
      <c r="J555" s="10"/>
    </row>
    <row r="556" spans="1:77" s="4" customFormat="1" x14ac:dyDescent="0.2">
      <c r="A556" s="9" t="s">
        <v>898</v>
      </c>
      <c r="B556" s="57"/>
      <c r="C556" s="58"/>
      <c r="D556" s="58"/>
      <c r="E556" s="10"/>
      <c r="F556" s="7"/>
      <c r="G556" s="7"/>
      <c r="H556" s="10"/>
      <c r="I556" s="10"/>
      <c r="J556" s="10"/>
      <c r="K556" s="76"/>
      <c r="L556" s="76"/>
      <c r="M556" s="76"/>
      <c r="N556" s="76"/>
      <c r="O556" s="76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</row>
    <row r="557" spans="1:77" x14ac:dyDescent="0.2">
      <c r="A557" s="9" t="s">
        <v>899</v>
      </c>
      <c r="B557" s="57"/>
      <c r="C557" s="58"/>
      <c r="D557" s="58"/>
      <c r="E557" s="10"/>
      <c r="F557" s="7"/>
      <c r="G557" s="7"/>
      <c r="H557" s="10"/>
      <c r="I557" s="10"/>
      <c r="J557" s="10"/>
    </row>
    <row r="558" spans="1:77" s="60" customFormat="1" x14ac:dyDescent="0.2">
      <c r="A558" s="9" t="s">
        <v>900</v>
      </c>
      <c r="B558" s="57"/>
      <c r="C558" s="58"/>
      <c r="D558" s="58"/>
      <c r="E558" s="10"/>
      <c r="F558" s="7"/>
      <c r="G558" s="7"/>
      <c r="H558" s="10"/>
      <c r="I558" s="10"/>
      <c r="J558" s="10"/>
      <c r="K558" s="76"/>
      <c r="L558" s="76"/>
      <c r="M558" s="76"/>
      <c r="N558" s="76"/>
      <c r="O558" s="76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  <c r="AR558" s="72"/>
      <c r="AS558" s="72"/>
      <c r="AT558" s="72"/>
      <c r="AU558" s="72"/>
      <c r="AV558" s="72"/>
      <c r="AW558" s="72"/>
      <c r="AX558" s="72"/>
      <c r="AY558" s="72"/>
      <c r="AZ558" s="72"/>
      <c r="BA558" s="72"/>
      <c r="BB558" s="72"/>
      <c r="BC558" s="72"/>
      <c r="BD558" s="72"/>
      <c r="BE558" s="72"/>
      <c r="BF558" s="72"/>
      <c r="BG558" s="72"/>
      <c r="BH558" s="72"/>
      <c r="BI558" s="72"/>
      <c r="BJ558" s="72"/>
      <c r="BK558" s="72"/>
      <c r="BL558" s="72"/>
      <c r="BM558" s="72"/>
      <c r="BN558" s="72"/>
      <c r="BO558" s="72"/>
      <c r="BP558" s="72"/>
      <c r="BQ558" s="72"/>
      <c r="BR558" s="72"/>
      <c r="BS558" s="72"/>
      <c r="BT558" s="72"/>
      <c r="BU558" s="72"/>
      <c r="BV558" s="72"/>
      <c r="BW558" s="72"/>
      <c r="BX558" s="72"/>
      <c r="BY558" s="72"/>
    </row>
    <row r="559" spans="1:77" s="60" customFormat="1" x14ac:dyDescent="0.2">
      <c r="A559" s="9"/>
      <c r="B559" s="57"/>
      <c r="C559" s="58"/>
      <c r="D559" s="58"/>
      <c r="E559" s="10"/>
      <c r="F559" s="7"/>
      <c r="G559" s="7"/>
      <c r="H559" s="10"/>
      <c r="I559" s="10"/>
      <c r="J559" s="10"/>
      <c r="K559" s="76"/>
      <c r="L559" s="76"/>
      <c r="M559" s="76"/>
      <c r="N559" s="76"/>
      <c r="O559" s="76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  <c r="AR559" s="72"/>
      <c r="AS559" s="72"/>
      <c r="AT559" s="72"/>
      <c r="AU559" s="72"/>
      <c r="AV559" s="72"/>
      <c r="AW559" s="72"/>
      <c r="AX559" s="72"/>
      <c r="AY559" s="72"/>
      <c r="AZ559" s="72"/>
      <c r="BA559" s="72"/>
      <c r="BB559" s="72"/>
      <c r="BC559" s="72"/>
      <c r="BD559" s="72"/>
      <c r="BE559" s="72"/>
      <c r="BF559" s="72"/>
      <c r="BG559" s="72"/>
      <c r="BH559" s="72"/>
      <c r="BI559" s="72"/>
      <c r="BJ559" s="72"/>
      <c r="BK559" s="72"/>
      <c r="BL559" s="72"/>
      <c r="BM559" s="72"/>
      <c r="BN559" s="72"/>
      <c r="BO559" s="72"/>
      <c r="BP559" s="72"/>
      <c r="BQ559" s="72"/>
      <c r="BR559" s="72"/>
      <c r="BS559" s="72"/>
      <c r="BT559" s="72"/>
      <c r="BU559" s="72"/>
      <c r="BV559" s="72"/>
      <c r="BW559" s="72"/>
      <c r="BX559" s="72"/>
      <c r="BY559" s="72"/>
    </row>
    <row r="560" spans="1:77" s="54" customFormat="1" x14ac:dyDescent="0.2">
      <c r="A560" s="144" t="s">
        <v>884</v>
      </c>
      <c r="B560" s="144"/>
      <c r="C560" s="144"/>
      <c r="D560" s="144"/>
      <c r="E560" s="144"/>
      <c r="F560" s="144"/>
      <c r="G560" s="144"/>
      <c r="H560" s="144"/>
      <c r="I560" s="144"/>
      <c r="J560" s="144"/>
      <c r="K560" s="76"/>
      <c r="L560" s="76"/>
      <c r="M560" s="76"/>
      <c r="N560" s="76"/>
      <c r="O560" s="76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</row>
    <row r="561" spans="1:77" s="54" customFormat="1" x14ac:dyDescent="0.2">
      <c r="A561" s="9" t="s">
        <v>890</v>
      </c>
      <c r="B561" s="57"/>
      <c r="C561" s="58"/>
      <c r="D561" s="58"/>
      <c r="E561" s="5"/>
      <c r="F561" s="5"/>
      <c r="G561" s="5"/>
      <c r="H561" s="3"/>
      <c r="I561" s="23"/>
      <c r="J561" s="23"/>
      <c r="K561" s="76"/>
      <c r="L561" s="76"/>
      <c r="M561" s="76"/>
      <c r="N561" s="76"/>
      <c r="O561" s="76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</row>
    <row r="562" spans="1:77" s="54" customFormat="1" x14ac:dyDescent="0.2">
      <c r="A562" s="56"/>
      <c r="B562" s="57"/>
      <c r="C562" s="58"/>
      <c r="D562" s="58"/>
      <c r="E562" s="5"/>
      <c r="F562" s="5"/>
      <c r="G562" s="5"/>
      <c r="H562" s="3"/>
      <c r="I562" s="23"/>
      <c r="J562" s="23"/>
      <c r="K562" s="76"/>
      <c r="L562" s="76"/>
      <c r="M562" s="76"/>
      <c r="N562" s="76"/>
      <c r="O562" s="76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</row>
    <row r="564" spans="1:77" x14ac:dyDescent="0.2">
      <c r="E564" s="62"/>
    </row>
    <row r="565" spans="1:77" x14ac:dyDescent="0.2">
      <c r="E565" s="52"/>
    </row>
    <row r="566" spans="1:77" x14ac:dyDescent="0.2">
      <c r="A566" s="18"/>
      <c r="G566" s="18"/>
      <c r="I566" s="18"/>
      <c r="J566" s="18"/>
    </row>
    <row r="567" spans="1:77" x14ac:dyDescent="0.2">
      <c r="A567" s="18"/>
      <c r="G567" s="18"/>
      <c r="I567" s="18"/>
      <c r="J567" s="18"/>
    </row>
    <row r="568" spans="1:77" x14ac:dyDescent="0.2">
      <c r="A568" s="18"/>
      <c r="G568" s="18"/>
      <c r="I568" s="18"/>
      <c r="J568" s="18"/>
    </row>
  </sheetData>
  <mergeCells count="4">
    <mergeCell ref="A560:J560"/>
    <mergeCell ref="A552:J552"/>
    <mergeCell ref="I1:I8"/>
    <mergeCell ref="J1:J8"/>
  </mergeCells>
  <conditionalFormatting sqref="G10:G548">
    <cfRule type="cellIs" dxfId="20" priority="40" operator="lessThan">
      <formula>0</formula>
    </cfRule>
  </conditionalFormatting>
  <conditionalFormatting sqref="H9 H549:H550">
    <cfRule type="cellIs" dxfId="19" priority="67" operator="lessThan">
      <formula>0</formula>
    </cfRule>
  </conditionalFormatting>
  <conditionalFormatting sqref="G9 G549:G551">
    <cfRule type="cellIs" dxfId="18" priority="68" operator="lessThan">
      <formula>0</formula>
    </cfRule>
  </conditionalFormatting>
  <conditionalFormatting sqref="H10:H548">
    <cfRule type="cellIs" dxfId="17" priority="4" operator="lessThan">
      <formula>0</formula>
    </cfRule>
  </conditionalFormatting>
  <conditionalFormatting sqref="I549:J549 I9:J348 I350:J545">
    <cfRule type="cellIs" dxfId="16" priority="3" operator="lessThan">
      <formula>0</formula>
    </cfRule>
  </conditionalFormatting>
  <conditionalFormatting sqref="I546:J548">
    <cfRule type="cellIs" dxfId="15" priority="2" operator="lessThan">
      <formula>0</formula>
    </cfRule>
  </conditionalFormatting>
  <conditionalFormatting sqref="I349:J349">
    <cfRule type="cellIs" dxfId="14" priority="1" operator="lessThan">
      <formula>0</formula>
    </cfRule>
  </conditionalFormatting>
  <printOptions horizontalCentered="1" gridLines="1"/>
  <pageMargins left="0.45" right="0.45" top="0.72" bottom="0.54" header="0.3" footer="0.3"/>
  <pageSetup scale="80" orientation="portrait" r:id="rId1"/>
  <headerFooter>
    <oddHeader>&amp;L&amp;"Times,Regular"FY18 Midyear 12/22/17 vs
FY18 Adjusted 01/08/18
State Aid Allocation&amp;C&amp;"Times,Regular"Oklahoma State Department of Education&amp;R&amp;"Times,Regular"01/08/2018</oddHeader>
    <oddFooter>&amp;L&amp;"Times,Regular"State Aid Section
&amp;F&amp;C&amp;"Times,Regular"&amp;P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6"/>
  <sheetViews>
    <sheetView workbookViewId="0">
      <selection activeCell="K2" sqref="K2"/>
    </sheetView>
  </sheetViews>
  <sheetFormatPr defaultRowHeight="12.75" x14ac:dyDescent="0.2"/>
  <cols>
    <col min="1" max="1" width="4.42578125" style="61" customWidth="1"/>
    <col min="2" max="2" width="16.7109375" style="18" customWidth="1"/>
    <col min="3" max="3" width="6.7109375" style="18" customWidth="1"/>
    <col min="4" max="4" width="30.7109375" style="18" customWidth="1"/>
    <col min="5" max="5" width="15.28515625" style="18" customWidth="1"/>
    <col min="6" max="6" width="4.140625" style="18" customWidth="1"/>
    <col min="7" max="7" width="19.5703125" style="115" bestFit="1" customWidth="1"/>
    <col min="8" max="8" width="17.28515625" style="68" bestFit="1" customWidth="1"/>
    <col min="9" max="9" width="15.28515625" style="18" customWidth="1"/>
    <col min="10" max="10" width="13.7109375" style="52" customWidth="1"/>
    <col min="11" max="11" width="13.7109375" style="18" customWidth="1"/>
    <col min="12" max="12" width="4.42578125" style="53" customWidth="1"/>
    <col min="13" max="13" width="4.28515625" style="53" customWidth="1"/>
    <col min="14" max="14" width="9.140625" style="18"/>
    <col min="19" max="20" width="9.5703125" bestFit="1" customWidth="1"/>
    <col min="21" max="58" width="9.140625" style="10"/>
    <col min="59" max="16384" width="9.140625" style="18"/>
  </cols>
  <sheetData>
    <row r="1" spans="1:58" ht="12.75" customHeight="1" x14ac:dyDescent="0.2">
      <c r="A1" s="11" t="s">
        <v>883</v>
      </c>
      <c r="B1" s="12"/>
      <c r="C1" s="12"/>
      <c r="D1" s="13"/>
      <c r="E1" s="14" t="s">
        <v>865</v>
      </c>
      <c r="F1" s="157" t="s">
        <v>924</v>
      </c>
      <c r="G1" s="99" t="s">
        <v>866</v>
      </c>
      <c r="H1" s="126" t="s">
        <v>867</v>
      </c>
      <c r="I1" s="15" t="s">
        <v>870</v>
      </c>
      <c r="J1" s="16" t="s">
        <v>942</v>
      </c>
      <c r="K1" s="17" t="s">
        <v>870</v>
      </c>
      <c r="L1" s="146" t="s">
        <v>875</v>
      </c>
      <c r="M1" s="149" t="s">
        <v>876</v>
      </c>
    </row>
    <row r="2" spans="1:58" ht="13.5" customHeight="1" x14ac:dyDescent="0.2">
      <c r="A2" s="19"/>
      <c r="B2" s="3"/>
      <c r="C2" s="3"/>
      <c r="D2" s="20"/>
      <c r="E2" s="21" t="s">
        <v>909</v>
      </c>
      <c r="F2" s="158"/>
      <c r="G2" s="100" t="s">
        <v>909</v>
      </c>
      <c r="H2" s="127" t="s">
        <v>940</v>
      </c>
      <c r="I2" s="22" t="s">
        <v>885</v>
      </c>
      <c r="J2" s="24" t="s">
        <v>948</v>
      </c>
      <c r="K2" s="25" t="s">
        <v>949</v>
      </c>
      <c r="L2" s="147"/>
      <c r="M2" s="150"/>
    </row>
    <row r="3" spans="1:58" x14ac:dyDescent="0.2">
      <c r="A3" s="154" t="s">
        <v>923</v>
      </c>
      <c r="B3" s="155"/>
      <c r="C3" s="155"/>
      <c r="D3" s="156"/>
      <c r="E3" s="23" t="s">
        <v>910</v>
      </c>
      <c r="F3" s="158"/>
      <c r="G3" s="100" t="s">
        <v>925</v>
      </c>
      <c r="H3" s="127" t="s">
        <v>939</v>
      </c>
      <c r="I3" s="22" t="s">
        <v>905</v>
      </c>
      <c r="J3" s="24" t="s">
        <v>869</v>
      </c>
      <c r="K3" s="25" t="s">
        <v>872</v>
      </c>
      <c r="L3" s="147"/>
      <c r="M3" s="150"/>
    </row>
    <row r="4" spans="1:58" x14ac:dyDescent="0.2">
      <c r="A4" s="154"/>
      <c r="B4" s="155"/>
      <c r="C4" s="155"/>
      <c r="D4" s="156"/>
      <c r="E4" s="26" t="s">
        <v>864</v>
      </c>
      <c r="F4" s="158"/>
      <c r="G4" s="101" t="s">
        <v>926</v>
      </c>
      <c r="H4" s="128" t="s">
        <v>935</v>
      </c>
      <c r="I4" s="27" t="s">
        <v>864</v>
      </c>
      <c r="J4" s="24"/>
      <c r="K4" s="25" t="s">
        <v>873</v>
      </c>
      <c r="L4" s="147"/>
      <c r="M4" s="150"/>
    </row>
    <row r="5" spans="1:58" x14ac:dyDescent="0.2">
      <c r="A5" s="19"/>
      <c r="B5" s="3"/>
      <c r="C5" s="3"/>
      <c r="D5" s="20"/>
      <c r="E5" s="28" t="s">
        <v>908</v>
      </c>
      <c r="F5" s="158"/>
      <c r="G5" s="102" t="s">
        <v>931</v>
      </c>
      <c r="H5" s="129" t="s">
        <v>941</v>
      </c>
      <c r="I5" s="29" t="s">
        <v>915</v>
      </c>
      <c r="J5" s="24"/>
      <c r="K5" s="20"/>
      <c r="L5" s="147"/>
      <c r="M5" s="150"/>
    </row>
    <row r="6" spans="1:58" x14ac:dyDescent="0.2">
      <c r="A6" s="19"/>
      <c r="B6" s="3"/>
      <c r="C6" s="3"/>
      <c r="D6" s="20"/>
      <c r="E6" s="28" t="s">
        <v>912</v>
      </c>
      <c r="F6" s="158"/>
      <c r="G6" s="86" t="s">
        <v>932</v>
      </c>
      <c r="H6" s="130" t="s">
        <v>936</v>
      </c>
      <c r="I6" s="30" t="s">
        <v>916</v>
      </c>
      <c r="J6" s="30" t="s">
        <v>919</v>
      </c>
      <c r="K6" s="20"/>
      <c r="L6" s="147"/>
      <c r="M6" s="150"/>
    </row>
    <row r="7" spans="1:58" x14ac:dyDescent="0.2">
      <c r="A7" s="19"/>
      <c r="B7" s="3"/>
      <c r="C7" s="3"/>
      <c r="D7" s="20"/>
      <c r="E7" s="28" t="s">
        <v>913</v>
      </c>
      <c r="F7" s="158"/>
      <c r="G7" s="86" t="s">
        <v>933</v>
      </c>
      <c r="H7" s="130" t="s">
        <v>937</v>
      </c>
      <c r="I7" s="30" t="s">
        <v>917</v>
      </c>
      <c r="J7" s="30" t="s">
        <v>920</v>
      </c>
      <c r="K7" s="20"/>
      <c r="L7" s="147"/>
      <c r="M7" s="150"/>
    </row>
    <row r="8" spans="1:58" ht="13.5" thickBot="1" x14ac:dyDescent="0.25">
      <c r="A8" s="31" t="s">
        <v>0</v>
      </c>
      <c r="B8" s="32"/>
      <c r="C8" s="33" t="s">
        <v>1</v>
      </c>
      <c r="D8" s="34"/>
      <c r="E8" s="35" t="s">
        <v>914</v>
      </c>
      <c r="F8" s="159"/>
      <c r="G8" s="87" t="s">
        <v>934</v>
      </c>
      <c r="H8" s="131" t="s">
        <v>938</v>
      </c>
      <c r="I8" s="36" t="s">
        <v>918</v>
      </c>
      <c r="J8" s="36" t="s">
        <v>921</v>
      </c>
      <c r="K8" s="37"/>
      <c r="L8" s="148"/>
      <c r="M8" s="151"/>
    </row>
    <row r="9" spans="1:58" s="54" customFormat="1" x14ac:dyDescent="0.2">
      <c r="A9" s="2" t="s">
        <v>2</v>
      </c>
      <c r="B9" s="2" t="s">
        <v>3</v>
      </c>
      <c r="C9" s="2" t="s">
        <v>4</v>
      </c>
      <c r="D9" s="2" t="s">
        <v>5</v>
      </c>
      <c r="E9" s="38">
        <v>596980</v>
      </c>
      <c r="F9" s="78"/>
      <c r="G9" s="103">
        <v>1552</v>
      </c>
      <c r="H9" s="113">
        <f>SUM(E9+G9)</f>
        <v>598532</v>
      </c>
      <c r="I9" s="63">
        <v>604070</v>
      </c>
      <c r="J9" s="5">
        <f>SUM(I9-E9)</f>
        <v>7090</v>
      </c>
      <c r="K9" s="39">
        <f>ROUND(J9/E9,4)</f>
        <v>1.1900000000000001E-2</v>
      </c>
      <c r="L9" s="21" t="s">
        <v>874</v>
      </c>
      <c r="M9" s="25" t="s">
        <v>874</v>
      </c>
      <c r="O9"/>
      <c r="P9"/>
      <c r="Q9"/>
      <c r="R9"/>
      <c r="S9"/>
      <c r="T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s="54" customFormat="1" x14ac:dyDescent="0.2">
      <c r="A10" s="2" t="s">
        <v>2</v>
      </c>
      <c r="B10" s="2" t="s">
        <v>3</v>
      </c>
      <c r="C10" s="2" t="s">
        <v>6</v>
      </c>
      <c r="D10" s="2" t="s">
        <v>7</v>
      </c>
      <c r="E10" s="38">
        <v>3009898</v>
      </c>
      <c r="F10" s="78"/>
      <c r="G10" s="103">
        <v>6752</v>
      </c>
      <c r="H10" s="113">
        <f t="shared" ref="H10:H73" si="0">SUM(E10+G10)</f>
        <v>3016650</v>
      </c>
      <c r="I10" s="63">
        <v>2995042</v>
      </c>
      <c r="J10" s="5">
        <f t="shared" ref="J10:J73" si="1">SUM(I10-E10)</f>
        <v>-14856</v>
      </c>
      <c r="K10" s="39">
        <f t="shared" ref="K10:K73" si="2">ROUND(J10/E10,4)</f>
        <v>-4.8999999999999998E-3</v>
      </c>
      <c r="L10" s="21" t="s">
        <v>874</v>
      </c>
      <c r="M10" s="25" t="s">
        <v>874</v>
      </c>
      <c r="O10"/>
      <c r="P10"/>
      <c r="Q10"/>
      <c r="R10"/>
      <c r="S10"/>
      <c r="T10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s="54" customFormat="1" x14ac:dyDescent="0.2">
      <c r="A11" s="2" t="s">
        <v>2</v>
      </c>
      <c r="B11" s="2" t="s">
        <v>3</v>
      </c>
      <c r="C11" s="2" t="s">
        <v>8</v>
      </c>
      <c r="D11" s="2" t="s">
        <v>9</v>
      </c>
      <c r="E11" s="38">
        <v>1084496</v>
      </c>
      <c r="F11" s="78"/>
      <c r="G11" s="103">
        <v>2401</v>
      </c>
      <c r="H11" s="113">
        <f t="shared" si="0"/>
        <v>1086897</v>
      </c>
      <c r="I11" s="63">
        <v>1069499</v>
      </c>
      <c r="J11" s="5">
        <f t="shared" si="1"/>
        <v>-14997</v>
      </c>
      <c r="K11" s="39">
        <f t="shared" si="2"/>
        <v>-1.38E-2</v>
      </c>
      <c r="L11" s="21" t="s">
        <v>874</v>
      </c>
      <c r="M11" s="25" t="s">
        <v>874</v>
      </c>
      <c r="O11"/>
      <c r="P11"/>
      <c r="Q11"/>
      <c r="R11"/>
      <c r="S11"/>
      <c r="T11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s="54" customFormat="1" x14ac:dyDescent="0.2">
      <c r="A12" s="2" t="s">
        <v>2</v>
      </c>
      <c r="B12" s="2" t="s">
        <v>3</v>
      </c>
      <c r="C12" s="2" t="s">
        <v>10</v>
      </c>
      <c r="D12" s="2" t="s">
        <v>11</v>
      </c>
      <c r="E12" s="38">
        <v>1584123</v>
      </c>
      <c r="F12" s="78"/>
      <c r="G12" s="103">
        <v>3661</v>
      </c>
      <c r="H12" s="113">
        <f t="shared" si="0"/>
        <v>1587784</v>
      </c>
      <c r="I12" s="63">
        <v>1566302</v>
      </c>
      <c r="J12" s="5">
        <f t="shared" si="1"/>
        <v>-17821</v>
      </c>
      <c r="K12" s="39">
        <f t="shared" si="2"/>
        <v>-1.12E-2</v>
      </c>
      <c r="L12" s="21" t="s">
        <v>874</v>
      </c>
      <c r="M12" s="25" t="s">
        <v>874</v>
      </c>
      <c r="O12"/>
      <c r="P12"/>
      <c r="Q12"/>
      <c r="R12"/>
      <c r="S12"/>
      <c r="T12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s="54" customFormat="1" x14ac:dyDescent="0.2">
      <c r="A13" s="2" t="s">
        <v>2</v>
      </c>
      <c r="B13" s="2" t="s">
        <v>3</v>
      </c>
      <c r="C13" s="2" t="s">
        <v>12</v>
      </c>
      <c r="D13" s="2" t="s">
        <v>13</v>
      </c>
      <c r="E13" s="38">
        <v>636158</v>
      </c>
      <c r="F13" s="78"/>
      <c r="G13" s="103">
        <v>1477</v>
      </c>
      <c r="H13" s="113">
        <f t="shared" si="0"/>
        <v>637635</v>
      </c>
      <c r="I13" s="63">
        <v>712902</v>
      </c>
      <c r="J13" s="5">
        <f t="shared" si="1"/>
        <v>76744</v>
      </c>
      <c r="K13" s="39">
        <f t="shared" si="2"/>
        <v>0.1206</v>
      </c>
      <c r="L13" s="21" t="s">
        <v>874</v>
      </c>
      <c r="M13" s="25" t="s">
        <v>874</v>
      </c>
      <c r="O13"/>
      <c r="P13"/>
      <c r="Q13"/>
      <c r="R13"/>
      <c r="S13"/>
      <c r="T1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s="54" customFormat="1" x14ac:dyDescent="0.2">
      <c r="A14" s="2" t="s">
        <v>2</v>
      </c>
      <c r="B14" s="2" t="s">
        <v>3</v>
      </c>
      <c r="C14" s="2" t="s">
        <v>14</v>
      </c>
      <c r="D14" s="2" t="s">
        <v>15</v>
      </c>
      <c r="E14" s="38">
        <v>457990</v>
      </c>
      <c r="F14" s="78"/>
      <c r="G14" s="103">
        <v>1113</v>
      </c>
      <c r="H14" s="113">
        <f t="shared" si="0"/>
        <v>459103</v>
      </c>
      <c r="I14" s="63">
        <v>454483</v>
      </c>
      <c r="J14" s="5">
        <f t="shared" si="1"/>
        <v>-3507</v>
      </c>
      <c r="K14" s="39">
        <f t="shared" si="2"/>
        <v>-7.7000000000000002E-3</v>
      </c>
      <c r="L14" s="21" t="s">
        <v>874</v>
      </c>
      <c r="M14" s="25" t="s">
        <v>874</v>
      </c>
      <c r="O14"/>
      <c r="P14"/>
      <c r="Q14"/>
      <c r="R14"/>
      <c r="S14"/>
      <c r="T1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s="54" customFormat="1" x14ac:dyDescent="0.2">
      <c r="A15" s="2" t="s">
        <v>2</v>
      </c>
      <c r="B15" s="2" t="s">
        <v>3</v>
      </c>
      <c r="C15" s="2" t="s">
        <v>16</v>
      </c>
      <c r="D15" s="2" t="s">
        <v>17</v>
      </c>
      <c r="E15" s="38">
        <v>1147817</v>
      </c>
      <c r="F15" s="78"/>
      <c r="G15" s="103">
        <v>3463</v>
      </c>
      <c r="H15" s="113">
        <f t="shared" si="0"/>
        <v>1151280</v>
      </c>
      <c r="I15" s="63">
        <v>1165031</v>
      </c>
      <c r="J15" s="5">
        <f t="shared" si="1"/>
        <v>17214</v>
      </c>
      <c r="K15" s="39">
        <f t="shared" si="2"/>
        <v>1.4999999999999999E-2</v>
      </c>
      <c r="L15" s="21" t="s">
        <v>874</v>
      </c>
      <c r="M15" s="25" t="s">
        <v>874</v>
      </c>
      <c r="O15"/>
      <c r="P15"/>
      <c r="Q15"/>
      <c r="R15"/>
      <c r="S15"/>
      <c r="T1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s="54" customFormat="1" x14ac:dyDescent="0.2">
      <c r="A16" s="2" t="s">
        <v>2</v>
      </c>
      <c r="B16" s="2" t="s">
        <v>3</v>
      </c>
      <c r="C16" s="2" t="s">
        <v>18</v>
      </c>
      <c r="D16" s="2" t="s">
        <v>19</v>
      </c>
      <c r="E16" s="38">
        <v>4346260</v>
      </c>
      <c r="F16" s="78"/>
      <c r="G16" s="103">
        <v>12242</v>
      </c>
      <c r="H16" s="113">
        <f t="shared" si="0"/>
        <v>4358502</v>
      </c>
      <c r="I16" s="63">
        <v>4294559</v>
      </c>
      <c r="J16" s="5">
        <f t="shared" si="1"/>
        <v>-51701</v>
      </c>
      <c r="K16" s="39">
        <f t="shared" si="2"/>
        <v>-1.1900000000000001E-2</v>
      </c>
      <c r="L16" s="21" t="s">
        <v>874</v>
      </c>
      <c r="M16" s="25" t="s">
        <v>874</v>
      </c>
      <c r="O16"/>
      <c r="P16"/>
      <c r="Q16"/>
      <c r="R16"/>
      <c r="S16"/>
      <c r="T16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s="54" customFormat="1" x14ac:dyDescent="0.2">
      <c r="A17" s="2" t="s">
        <v>2</v>
      </c>
      <c r="B17" s="2" t="s">
        <v>3</v>
      </c>
      <c r="C17" s="2" t="s">
        <v>20</v>
      </c>
      <c r="D17" s="2" t="s">
        <v>21</v>
      </c>
      <c r="E17" s="38">
        <v>5211250</v>
      </c>
      <c r="F17" s="78"/>
      <c r="G17" s="103">
        <v>14358</v>
      </c>
      <c r="H17" s="113">
        <f t="shared" si="0"/>
        <v>5225608</v>
      </c>
      <c r="I17" s="63">
        <v>5307958</v>
      </c>
      <c r="J17" s="5">
        <f t="shared" si="1"/>
        <v>96708</v>
      </c>
      <c r="K17" s="39">
        <f t="shared" si="2"/>
        <v>1.8599999999999998E-2</v>
      </c>
      <c r="L17" s="21" t="s">
        <v>874</v>
      </c>
      <c r="M17" s="25" t="s">
        <v>874</v>
      </c>
      <c r="O17"/>
      <c r="P17"/>
      <c r="Q17"/>
      <c r="R17"/>
      <c r="S17"/>
      <c r="T1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s="54" customFormat="1" x14ac:dyDescent="0.2">
      <c r="A18" s="2" t="s">
        <v>2</v>
      </c>
      <c r="B18" s="2" t="s">
        <v>3</v>
      </c>
      <c r="C18" s="2" t="s">
        <v>22</v>
      </c>
      <c r="D18" s="2" t="s">
        <v>23</v>
      </c>
      <c r="E18" s="38">
        <v>909914</v>
      </c>
      <c r="F18" s="78"/>
      <c r="G18" s="103">
        <v>2239</v>
      </c>
      <c r="H18" s="113">
        <f t="shared" si="0"/>
        <v>912153</v>
      </c>
      <c r="I18" s="63">
        <v>936661</v>
      </c>
      <c r="J18" s="5">
        <f t="shared" si="1"/>
        <v>26747</v>
      </c>
      <c r="K18" s="39">
        <f t="shared" si="2"/>
        <v>2.9399999999999999E-2</v>
      </c>
      <c r="L18" s="21" t="s">
        <v>874</v>
      </c>
      <c r="M18" s="25" t="s">
        <v>874</v>
      </c>
      <c r="O18"/>
      <c r="P18"/>
      <c r="Q18"/>
      <c r="R18"/>
      <c r="S18"/>
      <c r="T18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s="54" customFormat="1" x14ac:dyDescent="0.2">
      <c r="A19" s="2" t="s">
        <v>24</v>
      </c>
      <c r="B19" s="2" t="s">
        <v>25</v>
      </c>
      <c r="C19" s="2" t="s">
        <v>26</v>
      </c>
      <c r="D19" s="2" t="s">
        <v>27</v>
      </c>
      <c r="E19" s="38">
        <v>26856</v>
      </c>
      <c r="F19" s="78"/>
      <c r="G19" s="103">
        <v>0</v>
      </c>
      <c r="H19" s="113">
        <f t="shared" si="0"/>
        <v>26856</v>
      </c>
      <c r="I19" s="63">
        <v>24111</v>
      </c>
      <c r="J19" s="5">
        <f t="shared" si="1"/>
        <v>-2745</v>
      </c>
      <c r="K19" s="39">
        <f t="shared" si="2"/>
        <v>-0.1022</v>
      </c>
      <c r="L19" s="21">
        <v>1</v>
      </c>
      <c r="M19" s="25">
        <v>1</v>
      </c>
      <c r="O19"/>
      <c r="P19"/>
      <c r="Q19"/>
      <c r="R19"/>
      <c r="S19"/>
      <c r="T19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s="54" customFormat="1" x14ac:dyDescent="0.2">
      <c r="A20" s="2" t="s">
        <v>24</v>
      </c>
      <c r="B20" s="2" t="s">
        <v>25</v>
      </c>
      <c r="C20" s="2" t="s">
        <v>28</v>
      </c>
      <c r="D20" s="2" t="s">
        <v>29</v>
      </c>
      <c r="E20" s="38">
        <v>308519</v>
      </c>
      <c r="F20" s="97" t="s">
        <v>922</v>
      </c>
      <c r="G20" s="104">
        <v>1544</v>
      </c>
      <c r="H20" s="113">
        <f t="shared" si="0"/>
        <v>310063</v>
      </c>
      <c r="I20" s="63">
        <v>385164</v>
      </c>
      <c r="J20" s="5">
        <f t="shared" si="1"/>
        <v>76645</v>
      </c>
      <c r="K20" s="39">
        <f t="shared" si="2"/>
        <v>0.24840000000000001</v>
      </c>
      <c r="L20" s="21">
        <v>1</v>
      </c>
      <c r="M20" s="25" t="s">
        <v>874</v>
      </c>
      <c r="O20"/>
      <c r="P20"/>
      <c r="Q20"/>
      <c r="R20"/>
      <c r="S20"/>
      <c r="T2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s="54" customFormat="1" x14ac:dyDescent="0.2">
      <c r="A21" s="2" t="s">
        <v>24</v>
      </c>
      <c r="B21" s="2" t="s">
        <v>25</v>
      </c>
      <c r="C21" s="2" t="s">
        <v>30</v>
      </c>
      <c r="D21" s="2" t="s">
        <v>31</v>
      </c>
      <c r="E21" s="38">
        <v>26616</v>
      </c>
      <c r="F21" s="97" t="s">
        <v>922</v>
      </c>
      <c r="G21" s="104">
        <v>1291</v>
      </c>
      <c r="H21" s="113">
        <f t="shared" si="0"/>
        <v>27907</v>
      </c>
      <c r="I21" s="63">
        <v>282639</v>
      </c>
      <c r="J21" s="5">
        <f t="shared" si="1"/>
        <v>256023</v>
      </c>
      <c r="K21" s="39">
        <f t="shared" si="2"/>
        <v>9.6190999999999995</v>
      </c>
      <c r="L21" s="21">
        <v>1</v>
      </c>
      <c r="M21" s="25" t="s">
        <v>874</v>
      </c>
      <c r="O21"/>
      <c r="P21"/>
      <c r="Q21"/>
      <c r="R21"/>
      <c r="S21"/>
      <c r="T21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s="54" customFormat="1" x14ac:dyDescent="0.2">
      <c r="A22" s="2" t="s">
        <v>32</v>
      </c>
      <c r="B22" s="2" t="s">
        <v>33</v>
      </c>
      <c r="C22" s="2" t="s">
        <v>34</v>
      </c>
      <c r="D22" s="2" t="s">
        <v>35</v>
      </c>
      <c r="E22" s="38">
        <v>1046498</v>
      </c>
      <c r="F22" s="78"/>
      <c r="G22" s="103">
        <v>2897</v>
      </c>
      <c r="H22" s="113">
        <f t="shared" si="0"/>
        <v>1049395</v>
      </c>
      <c r="I22" s="63">
        <v>1165437</v>
      </c>
      <c r="J22" s="5">
        <f t="shared" si="1"/>
        <v>118939</v>
      </c>
      <c r="K22" s="39">
        <f t="shared" si="2"/>
        <v>0.1137</v>
      </c>
      <c r="L22" s="21" t="s">
        <v>874</v>
      </c>
      <c r="M22" s="25" t="s">
        <v>874</v>
      </c>
      <c r="O22"/>
      <c r="P22"/>
      <c r="Q22"/>
      <c r="R22"/>
      <c r="S22"/>
      <c r="T2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s="54" customFormat="1" x14ac:dyDescent="0.2">
      <c r="A23" s="2" t="s">
        <v>32</v>
      </c>
      <c r="B23" s="2" t="s">
        <v>33</v>
      </c>
      <c r="C23" s="2" t="s">
        <v>6</v>
      </c>
      <c r="D23" s="2" t="s">
        <v>36</v>
      </c>
      <c r="E23" s="38">
        <v>1282249</v>
      </c>
      <c r="F23" s="78"/>
      <c r="G23" s="103">
        <v>3388</v>
      </c>
      <c r="H23" s="113">
        <f t="shared" si="0"/>
        <v>1285637</v>
      </c>
      <c r="I23" s="63">
        <v>1256179</v>
      </c>
      <c r="J23" s="5">
        <f t="shared" si="1"/>
        <v>-26070</v>
      </c>
      <c r="K23" s="39">
        <f t="shared" si="2"/>
        <v>-2.0299999999999999E-2</v>
      </c>
      <c r="L23" s="21" t="s">
        <v>874</v>
      </c>
      <c r="M23" s="25" t="s">
        <v>874</v>
      </c>
      <c r="O23"/>
      <c r="P23"/>
      <c r="Q23"/>
      <c r="R23"/>
      <c r="S23"/>
      <c r="T2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s="54" customFormat="1" x14ac:dyDescent="0.2">
      <c r="A24" s="2" t="s">
        <v>32</v>
      </c>
      <c r="B24" s="2" t="s">
        <v>33</v>
      </c>
      <c r="C24" s="2" t="s">
        <v>37</v>
      </c>
      <c r="D24" s="2" t="s">
        <v>38</v>
      </c>
      <c r="E24" s="38">
        <v>1037384</v>
      </c>
      <c r="F24" s="78"/>
      <c r="G24" s="103">
        <v>2986</v>
      </c>
      <c r="H24" s="113">
        <f t="shared" si="0"/>
        <v>1040370</v>
      </c>
      <c r="I24" s="63">
        <v>1052757</v>
      </c>
      <c r="J24" s="5">
        <f t="shared" si="1"/>
        <v>15373</v>
      </c>
      <c r="K24" s="39">
        <f t="shared" si="2"/>
        <v>1.4800000000000001E-2</v>
      </c>
      <c r="L24" s="21" t="s">
        <v>874</v>
      </c>
      <c r="M24" s="25" t="s">
        <v>874</v>
      </c>
      <c r="O24"/>
      <c r="P24"/>
      <c r="Q24"/>
      <c r="R24"/>
      <c r="S24"/>
      <c r="T2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s="54" customFormat="1" x14ac:dyDescent="0.2">
      <c r="A25" s="2" t="s">
        <v>32</v>
      </c>
      <c r="B25" s="2" t="s">
        <v>33</v>
      </c>
      <c r="C25" s="2" t="s">
        <v>39</v>
      </c>
      <c r="D25" s="2" t="s">
        <v>40</v>
      </c>
      <c r="E25" s="38">
        <v>3259470</v>
      </c>
      <c r="F25" s="78"/>
      <c r="G25" s="103">
        <v>10007</v>
      </c>
      <c r="H25" s="113">
        <f t="shared" si="0"/>
        <v>3269477</v>
      </c>
      <c r="I25" s="63">
        <v>3298838</v>
      </c>
      <c r="J25" s="5">
        <f t="shared" si="1"/>
        <v>39368</v>
      </c>
      <c r="K25" s="39">
        <f t="shared" si="2"/>
        <v>1.21E-2</v>
      </c>
      <c r="L25" s="21" t="s">
        <v>874</v>
      </c>
      <c r="M25" s="25" t="s">
        <v>874</v>
      </c>
      <c r="O25"/>
      <c r="P25"/>
      <c r="Q25"/>
      <c r="R25"/>
      <c r="S25"/>
      <c r="T25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s="54" customFormat="1" x14ac:dyDescent="0.2">
      <c r="A26" s="2" t="s">
        <v>32</v>
      </c>
      <c r="B26" s="2" t="s">
        <v>33</v>
      </c>
      <c r="C26" s="2" t="s">
        <v>41</v>
      </c>
      <c r="D26" s="2" t="s">
        <v>42</v>
      </c>
      <c r="E26" s="38">
        <v>1475557</v>
      </c>
      <c r="F26" s="78"/>
      <c r="G26" s="103">
        <v>4652</v>
      </c>
      <c r="H26" s="113">
        <f t="shared" si="0"/>
        <v>1480209</v>
      </c>
      <c r="I26" s="63">
        <v>1698881</v>
      </c>
      <c r="J26" s="5">
        <f t="shared" si="1"/>
        <v>223324</v>
      </c>
      <c r="K26" s="39">
        <f t="shared" si="2"/>
        <v>0.15129999999999999</v>
      </c>
      <c r="L26" s="21" t="s">
        <v>874</v>
      </c>
      <c r="M26" s="25" t="s">
        <v>874</v>
      </c>
      <c r="O26"/>
      <c r="P26"/>
      <c r="Q26"/>
      <c r="R26"/>
      <c r="S26"/>
      <c r="T26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s="54" customFormat="1" x14ac:dyDescent="0.2">
      <c r="A27" s="2" t="s">
        <v>32</v>
      </c>
      <c r="B27" s="2" t="s">
        <v>33</v>
      </c>
      <c r="C27" s="2" t="s">
        <v>43</v>
      </c>
      <c r="D27" s="2" t="s">
        <v>44</v>
      </c>
      <c r="E27" s="38">
        <v>779112</v>
      </c>
      <c r="F27" s="78"/>
      <c r="G27" s="103">
        <v>2760</v>
      </c>
      <c r="H27" s="113">
        <f t="shared" si="0"/>
        <v>781872</v>
      </c>
      <c r="I27" s="63">
        <v>779541</v>
      </c>
      <c r="J27" s="5">
        <f t="shared" si="1"/>
        <v>429</v>
      </c>
      <c r="K27" s="39">
        <f t="shared" si="2"/>
        <v>5.9999999999999995E-4</v>
      </c>
      <c r="L27" s="21" t="s">
        <v>874</v>
      </c>
      <c r="M27" s="25" t="s">
        <v>874</v>
      </c>
      <c r="O27"/>
      <c r="P27"/>
      <c r="Q27"/>
      <c r="R27"/>
      <c r="S27"/>
      <c r="T27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s="54" customFormat="1" x14ac:dyDescent="0.2">
      <c r="A28" s="2" t="s">
        <v>45</v>
      </c>
      <c r="B28" s="2" t="s">
        <v>46</v>
      </c>
      <c r="C28" s="2" t="s">
        <v>47</v>
      </c>
      <c r="D28" s="2" t="s">
        <v>48</v>
      </c>
      <c r="E28" s="38">
        <v>650529</v>
      </c>
      <c r="F28" s="78"/>
      <c r="G28" s="103">
        <v>4650</v>
      </c>
      <c r="H28" s="113">
        <f t="shared" si="0"/>
        <v>655179</v>
      </c>
      <c r="I28" s="63">
        <v>630280</v>
      </c>
      <c r="J28" s="5">
        <f t="shared" si="1"/>
        <v>-20249</v>
      </c>
      <c r="K28" s="39">
        <f t="shared" si="2"/>
        <v>-3.1099999999999999E-2</v>
      </c>
      <c r="L28" s="21" t="s">
        <v>874</v>
      </c>
      <c r="M28" s="25" t="s">
        <v>874</v>
      </c>
      <c r="O28"/>
      <c r="P28"/>
      <c r="Q28"/>
      <c r="R28"/>
      <c r="S28"/>
      <c r="T28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s="54" customFormat="1" x14ac:dyDescent="0.2">
      <c r="A29" s="2" t="s">
        <v>45</v>
      </c>
      <c r="B29" s="2" t="s">
        <v>46</v>
      </c>
      <c r="C29" s="2" t="s">
        <v>49</v>
      </c>
      <c r="D29" s="2" t="s">
        <v>50</v>
      </c>
      <c r="E29" s="38">
        <v>31570</v>
      </c>
      <c r="F29" s="78"/>
      <c r="G29" s="103">
        <v>0</v>
      </c>
      <c r="H29" s="113">
        <f t="shared" si="0"/>
        <v>31570</v>
      </c>
      <c r="I29" s="63">
        <v>30409</v>
      </c>
      <c r="J29" s="5">
        <f t="shared" si="1"/>
        <v>-1161</v>
      </c>
      <c r="K29" s="39">
        <f t="shared" si="2"/>
        <v>-3.6799999999999999E-2</v>
      </c>
      <c r="L29" s="21">
        <v>1</v>
      </c>
      <c r="M29" s="25">
        <v>1</v>
      </c>
      <c r="O29"/>
      <c r="P29"/>
      <c r="Q29"/>
      <c r="R29"/>
      <c r="S29"/>
      <c r="T29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s="54" customFormat="1" x14ac:dyDescent="0.2">
      <c r="A30" s="2" t="s">
        <v>45</v>
      </c>
      <c r="B30" s="2" t="s">
        <v>46</v>
      </c>
      <c r="C30" s="2" t="s">
        <v>51</v>
      </c>
      <c r="D30" s="2" t="s">
        <v>52</v>
      </c>
      <c r="E30" s="38">
        <v>5339</v>
      </c>
      <c r="F30" s="78"/>
      <c r="G30" s="103">
        <v>0</v>
      </c>
      <c r="H30" s="113">
        <f t="shared" si="0"/>
        <v>5339</v>
      </c>
      <c r="I30" s="63">
        <v>23531</v>
      </c>
      <c r="J30" s="5">
        <f t="shared" si="1"/>
        <v>18192</v>
      </c>
      <c r="K30" s="39">
        <f t="shared" si="2"/>
        <v>3.4074</v>
      </c>
      <c r="L30" s="21">
        <v>1</v>
      </c>
      <c r="M30" s="25" t="s">
        <v>874</v>
      </c>
      <c r="O30"/>
      <c r="P30"/>
      <c r="Q30"/>
      <c r="R30"/>
      <c r="S30"/>
      <c r="T3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s="54" customFormat="1" x14ac:dyDescent="0.2">
      <c r="A31" s="2" t="s">
        <v>45</v>
      </c>
      <c r="B31" s="2" t="s">
        <v>46</v>
      </c>
      <c r="C31" s="2" t="s">
        <v>53</v>
      </c>
      <c r="D31" s="2" t="s">
        <v>54</v>
      </c>
      <c r="E31" s="38">
        <v>735477</v>
      </c>
      <c r="F31" s="78"/>
      <c r="G31" s="103">
        <v>5295</v>
      </c>
      <c r="H31" s="113">
        <f t="shared" si="0"/>
        <v>740772</v>
      </c>
      <c r="I31" s="63">
        <v>858353</v>
      </c>
      <c r="J31" s="5">
        <f t="shared" si="1"/>
        <v>122876</v>
      </c>
      <c r="K31" s="39">
        <f t="shared" si="2"/>
        <v>0.1671</v>
      </c>
      <c r="L31" s="21" t="s">
        <v>874</v>
      </c>
      <c r="M31" s="25" t="s">
        <v>874</v>
      </c>
      <c r="O31"/>
      <c r="P31"/>
      <c r="Q31"/>
      <c r="R31"/>
      <c r="S31"/>
      <c r="T31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s="54" customFormat="1" x14ac:dyDescent="0.2">
      <c r="A32" s="2" t="s">
        <v>55</v>
      </c>
      <c r="B32" s="2" t="s">
        <v>56</v>
      </c>
      <c r="C32" s="2" t="s">
        <v>57</v>
      </c>
      <c r="D32" s="2" t="s">
        <v>58</v>
      </c>
      <c r="E32" s="38">
        <v>1122088</v>
      </c>
      <c r="F32" s="78"/>
      <c r="G32" s="103">
        <v>7710</v>
      </c>
      <c r="H32" s="113">
        <f t="shared" si="0"/>
        <v>1129798</v>
      </c>
      <c r="I32" s="63">
        <v>1252635</v>
      </c>
      <c r="J32" s="5">
        <f t="shared" si="1"/>
        <v>130547</v>
      </c>
      <c r="K32" s="39">
        <f t="shared" si="2"/>
        <v>0.1163</v>
      </c>
      <c r="L32" s="21" t="s">
        <v>874</v>
      </c>
      <c r="M32" s="25" t="s">
        <v>874</v>
      </c>
      <c r="O32"/>
      <c r="P32"/>
      <c r="Q32"/>
      <c r="R32"/>
      <c r="S32"/>
      <c r="T3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s="54" customFormat="1" x14ac:dyDescent="0.2">
      <c r="A33" s="2" t="s">
        <v>55</v>
      </c>
      <c r="B33" s="2" t="s">
        <v>56</v>
      </c>
      <c r="C33" s="2" t="s">
        <v>59</v>
      </c>
      <c r="D33" s="42" t="s">
        <v>927</v>
      </c>
      <c r="E33" s="38">
        <v>4232095</v>
      </c>
      <c r="F33" s="78"/>
      <c r="G33" s="103">
        <v>308351</v>
      </c>
      <c r="H33" s="113">
        <f t="shared" si="0"/>
        <v>4540446</v>
      </c>
      <c r="I33" s="63">
        <v>4262088</v>
      </c>
      <c r="J33" s="5">
        <f t="shared" si="1"/>
        <v>29993</v>
      </c>
      <c r="K33" s="39">
        <f t="shared" si="2"/>
        <v>7.1000000000000004E-3</v>
      </c>
      <c r="L33" s="21" t="s">
        <v>874</v>
      </c>
      <c r="M33" s="25" t="s">
        <v>874</v>
      </c>
      <c r="O33"/>
      <c r="P33"/>
      <c r="Q33"/>
      <c r="R33"/>
      <c r="S33"/>
      <c r="T3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s="54" customFormat="1" x14ac:dyDescent="0.2">
      <c r="A34" s="2" t="s">
        <v>55</v>
      </c>
      <c r="B34" s="2" t="s">
        <v>56</v>
      </c>
      <c r="C34" s="2" t="s">
        <v>61</v>
      </c>
      <c r="D34" s="2" t="s">
        <v>62</v>
      </c>
      <c r="E34" s="38">
        <v>261068</v>
      </c>
      <c r="F34" s="78"/>
      <c r="G34" s="103">
        <v>2542</v>
      </c>
      <c r="H34" s="113">
        <f t="shared" si="0"/>
        <v>263610</v>
      </c>
      <c r="I34" s="63">
        <v>239041</v>
      </c>
      <c r="J34" s="5">
        <f t="shared" si="1"/>
        <v>-22027</v>
      </c>
      <c r="K34" s="39">
        <f t="shared" si="2"/>
        <v>-8.4400000000000003E-2</v>
      </c>
      <c r="L34" s="21">
        <v>1</v>
      </c>
      <c r="M34" s="25" t="s">
        <v>874</v>
      </c>
      <c r="O34"/>
      <c r="P34"/>
      <c r="Q34"/>
      <c r="R34"/>
      <c r="S34"/>
      <c r="T34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s="54" customFormat="1" x14ac:dyDescent="0.2">
      <c r="A35" s="2" t="s">
        <v>55</v>
      </c>
      <c r="B35" s="2" t="s">
        <v>56</v>
      </c>
      <c r="C35" s="2" t="s">
        <v>63</v>
      </c>
      <c r="D35" s="2" t="s">
        <v>64</v>
      </c>
      <c r="E35" s="38">
        <v>934714</v>
      </c>
      <c r="F35" s="78"/>
      <c r="G35" s="103">
        <v>3460</v>
      </c>
      <c r="H35" s="113">
        <f t="shared" si="0"/>
        <v>938174</v>
      </c>
      <c r="I35" s="63">
        <v>958840</v>
      </c>
      <c r="J35" s="5">
        <f t="shared" si="1"/>
        <v>24126</v>
      </c>
      <c r="K35" s="39">
        <f t="shared" si="2"/>
        <v>2.58E-2</v>
      </c>
      <c r="L35" s="21" t="s">
        <v>874</v>
      </c>
      <c r="M35" s="25" t="s">
        <v>874</v>
      </c>
      <c r="O35"/>
      <c r="P35"/>
      <c r="Q35"/>
      <c r="R35"/>
      <c r="S35"/>
      <c r="T35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s="54" customFormat="1" x14ac:dyDescent="0.2">
      <c r="A36" s="2" t="s">
        <v>65</v>
      </c>
      <c r="B36" s="2" t="s">
        <v>66</v>
      </c>
      <c r="C36" s="2" t="s">
        <v>67</v>
      </c>
      <c r="D36" s="2" t="s">
        <v>68</v>
      </c>
      <c r="E36" s="38">
        <v>572905</v>
      </c>
      <c r="F36" s="78"/>
      <c r="G36" s="103">
        <v>4129</v>
      </c>
      <c r="H36" s="113">
        <f t="shared" si="0"/>
        <v>577034</v>
      </c>
      <c r="I36" s="63">
        <v>535215</v>
      </c>
      <c r="J36" s="5">
        <f t="shared" si="1"/>
        <v>-37690</v>
      </c>
      <c r="K36" s="39">
        <f t="shared" si="2"/>
        <v>-6.5799999999999997E-2</v>
      </c>
      <c r="L36" s="21" t="s">
        <v>874</v>
      </c>
      <c r="M36" s="25" t="s">
        <v>874</v>
      </c>
      <c r="O36"/>
      <c r="P36"/>
      <c r="Q36"/>
      <c r="R36"/>
      <c r="S36"/>
      <c r="T36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s="54" customFormat="1" x14ac:dyDescent="0.2">
      <c r="A37" s="2" t="s">
        <v>65</v>
      </c>
      <c r="B37" s="2" t="s">
        <v>66</v>
      </c>
      <c r="C37" s="2" t="s">
        <v>69</v>
      </c>
      <c r="D37" s="2" t="s">
        <v>70</v>
      </c>
      <c r="E37" s="38">
        <v>1025043</v>
      </c>
      <c r="F37" s="78"/>
      <c r="G37" s="103">
        <v>7289</v>
      </c>
      <c r="H37" s="113">
        <f t="shared" si="0"/>
        <v>1032332</v>
      </c>
      <c r="I37" s="63">
        <v>723769</v>
      </c>
      <c r="J37" s="5">
        <f t="shared" si="1"/>
        <v>-301274</v>
      </c>
      <c r="K37" s="39">
        <f t="shared" si="2"/>
        <v>-0.29389999999999999</v>
      </c>
      <c r="L37" s="21">
        <v>1</v>
      </c>
      <c r="M37" s="25" t="s">
        <v>874</v>
      </c>
      <c r="O37"/>
      <c r="P37"/>
      <c r="Q37"/>
      <c r="R37"/>
      <c r="S37"/>
      <c r="T37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s="54" customFormat="1" x14ac:dyDescent="0.2">
      <c r="A38" s="2" t="s">
        <v>65</v>
      </c>
      <c r="B38" s="2" t="s">
        <v>66</v>
      </c>
      <c r="C38" s="2" t="s">
        <v>71</v>
      </c>
      <c r="D38" s="2" t="s">
        <v>72</v>
      </c>
      <c r="E38" s="38">
        <v>410661</v>
      </c>
      <c r="F38" s="78"/>
      <c r="G38" s="103">
        <v>5127</v>
      </c>
      <c r="H38" s="113">
        <f t="shared" si="0"/>
        <v>415788</v>
      </c>
      <c r="I38" s="63">
        <v>232857</v>
      </c>
      <c r="J38" s="5">
        <f t="shared" si="1"/>
        <v>-177804</v>
      </c>
      <c r="K38" s="39">
        <f t="shared" si="2"/>
        <v>-0.433</v>
      </c>
      <c r="L38" s="21">
        <v>1</v>
      </c>
      <c r="M38" s="25" t="s">
        <v>874</v>
      </c>
      <c r="O38"/>
      <c r="P38"/>
      <c r="Q38"/>
      <c r="R38"/>
      <c r="S38"/>
      <c r="T38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s="54" customFormat="1" x14ac:dyDescent="0.2">
      <c r="A39" s="2" t="s">
        <v>65</v>
      </c>
      <c r="B39" s="2" t="s">
        <v>66</v>
      </c>
      <c r="C39" s="2" t="s">
        <v>73</v>
      </c>
      <c r="D39" s="2" t="s">
        <v>74</v>
      </c>
      <c r="E39" s="38">
        <v>133859</v>
      </c>
      <c r="F39" s="78"/>
      <c r="G39" s="103">
        <v>1760</v>
      </c>
      <c r="H39" s="113">
        <f t="shared" si="0"/>
        <v>135619</v>
      </c>
      <c r="I39" s="63">
        <v>135459</v>
      </c>
      <c r="J39" s="5">
        <f t="shared" si="1"/>
        <v>1600</v>
      </c>
      <c r="K39" s="39">
        <f t="shared" si="2"/>
        <v>1.2E-2</v>
      </c>
      <c r="L39" s="21">
        <v>1</v>
      </c>
      <c r="M39" s="25" t="s">
        <v>874</v>
      </c>
      <c r="O39"/>
      <c r="P39"/>
      <c r="Q39"/>
      <c r="R39"/>
      <c r="S39"/>
      <c r="T39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s="54" customFormat="1" x14ac:dyDescent="0.2">
      <c r="A40" s="2" t="s">
        <v>75</v>
      </c>
      <c r="B40" s="2" t="s">
        <v>76</v>
      </c>
      <c r="C40" s="2" t="s">
        <v>26</v>
      </c>
      <c r="D40" s="2" t="s">
        <v>77</v>
      </c>
      <c r="E40" s="38">
        <v>2130049</v>
      </c>
      <c r="F40" s="78"/>
      <c r="G40" s="103">
        <v>9271</v>
      </c>
      <c r="H40" s="113">
        <f t="shared" si="0"/>
        <v>2139320</v>
      </c>
      <c r="I40" s="63">
        <v>2161314</v>
      </c>
      <c r="J40" s="5">
        <f t="shared" si="1"/>
        <v>31265</v>
      </c>
      <c r="K40" s="39">
        <f t="shared" si="2"/>
        <v>1.47E-2</v>
      </c>
      <c r="L40" s="21" t="s">
        <v>874</v>
      </c>
      <c r="M40" s="25" t="s">
        <v>874</v>
      </c>
      <c r="O40"/>
      <c r="P40"/>
      <c r="Q40"/>
      <c r="R40"/>
      <c r="S40"/>
      <c r="T4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s="54" customFormat="1" x14ac:dyDescent="0.2">
      <c r="A41" s="2" t="s">
        <v>75</v>
      </c>
      <c r="B41" s="2" t="s">
        <v>76</v>
      </c>
      <c r="C41" s="2" t="s">
        <v>57</v>
      </c>
      <c r="D41" s="2" t="s">
        <v>78</v>
      </c>
      <c r="E41" s="38">
        <v>1719864</v>
      </c>
      <c r="F41" s="78"/>
      <c r="G41" s="103">
        <v>5897</v>
      </c>
      <c r="H41" s="113">
        <f t="shared" si="0"/>
        <v>1725761</v>
      </c>
      <c r="I41" s="63">
        <v>1823630</v>
      </c>
      <c r="J41" s="5">
        <f t="shared" si="1"/>
        <v>103766</v>
      </c>
      <c r="K41" s="39">
        <f t="shared" si="2"/>
        <v>6.0299999999999999E-2</v>
      </c>
      <c r="L41" s="21" t="s">
        <v>874</v>
      </c>
      <c r="M41" s="25" t="s">
        <v>874</v>
      </c>
      <c r="O41"/>
      <c r="P41"/>
      <c r="Q41"/>
      <c r="R41"/>
      <c r="S41"/>
      <c r="T41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s="54" customFormat="1" x14ac:dyDescent="0.2">
      <c r="A42" s="2" t="s">
        <v>75</v>
      </c>
      <c r="B42" s="2" t="s">
        <v>76</v>
      </c>
      <c r="C42" s="2" t="s">
        <v>79</v>
      </c>
      <c r="D42" s="2" t="s">
        <v>80</v>
      </c>
      <c r="E42" s="38">
        <v>454378</v>
      </c>
      <c r="F42" s="78"/>
      <c r="G42" s="103">
        <v>3753</v>
      </c>
      <c r="H42" s="113">
        <f t="shared" si="0"/>
        <v>458131</v>
      </c>
      <c r="I42" s="63">
        <v>631559</v>
      </c>
      <c r="J42" s="5">
        <f t="shared" si="1"/>
        <v>177181</v>
      </c>
      <c r="K42" s="39">
        <f t="shared" si="2"/>
        <v>0.38990000000000002</v>
      </c>
      <c r="L42" s="21" t="s">
        <v>874</v>
      </c>
      <c r="M42" s="25" t="s">
        <v>874</v>
      </c>
      <c r="O42"/>
      <c r="P42"/>
      <c r="Q42"/>
      <c r="R42"/>
      <c r="S42"/>
      <c r="T4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s="54" customFormat="1" x14ac:dyDescent="0.2">
      <c r="A43" s="2" t="s">
        <v>75</v>
      </c>
      <c r="B43" s="2" t="s">
        <v>76</v>
      </c>
      <c r="C43" s="2" t="s">
        <v>16</v>
      </c>
      <c r="D43" s="2" t="s">
        <v>81</v>
      </c>
      <c r="E43" s="38">
        <v>3052107</v>
      </c>
      <c r="F43" s="78"/>
      <c r="G43" s="103">
        <v>8903</v>
      </c>
      <c r="H43" s="113">
        <f t="shared" si="0"/>
        <v>3061010</v>
      </c>
      <c r="I43" s="63">
        <v>3053019</v>
      </c>
      <c r="J43" s="5">
        <f t="shared" si="1"/>
        <v>912</v>
      </c>
      <c r="K43" s="39">
        <f t="shared" si="2"/>
        <v>2.9999999999999997E-4</v>
      </c>
      <c r="L43" s="21" t="s">
        <v>874</v>
      </c>
      <c r="M43" s="25" t="s">
        <v>874</v>
      </c>
      <c r="O43"/>
      <c r="P43"/>
      <c r="Q43"/>
      <c r="R43"/>
      <c r="S43"/>
      <c r="T4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s="54" customFormat="1" x14ac:dyDescent="0.2">
      <c r="A44" s="2" t="s">
        <v>75</v>
      </c>
      <c r="B44" s="2" t="s">
        <v>76</v>
      </c>
      <c r="C44" s="2" t="s">
        <v>82</v>
      </c>
      <c r="D44" s="2" t="s">
        <v>83</v>
      </c>
      <c r="E44" s="38">
        <v>1798893</v>
      </c>
      <c r="F44" s="78"/>
      <c r="G44" s="103">
        <v>5555</v>
      </c>
      <c r="H44" s="113">
        <f t="shared" si="0"/>
        <v>1804448</v>
      </c>
      <c r="I44" s="63">
        <v>1782000</v>
      </c>
      <c r="J44" s="5">
        <f t="shared" si="1"/>
        <v>-16893</v>
      </c>
      <c r="K44" s="39">
        <f t="shared" si="2"/>
        <v>-9.4000000000000004E-3</v>
      </c>
      <c r="L44" s="21" t="s">
        <v>874</v>
      </c>
      <c r="M44" s="25" t="s">
        <v>874</v>
      </c>
      <c r="O44"/>
      <c r="P44"/>
      <c r="Q44"/>
      <c r="R44"/>
      <c r="S44"/>
      <c r="T44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s="54" customFormat="1" x14ac:dyDescent="0.2">
      <c r="A45" s="2" t="s">
        <v>75</v>
      </c>
      <c r="B45" s="2" t="s">
        <v>76</v>
      </c>
      <c r="C45" s="2" t="s">
        <v>84</v>
      </c>
      <c r="D45" s="2" t="s">
        <v>85</v>
      </c>
      <c r="E45" s="38">
        <v>303041</v>
      </c>
      <c r="F45" s="78"/>
      <c r="G45" s="103">
        <v>3866</v>
      </c>
      <c r="H45" s="113">
        <f t="shared" si="0"/>
        <v>306907</v>
      </c>
      <c r="I45" s="63">
        <v>628884</v>
      </c>
      <c r="J45" s="5">
        <f t="shared" si="1"/>
        <v>325843</v>
      </c>
      <c r="K45" s="39">
        <f t="shared" si="2"/>
        <v>1.0751999999999999</v>
      </c>
      <c r="L45" s="21" t="s">
        <v>874</v>
      </c>
      <c r="M45" s="25" t="s">
        <v>874</v>
      </c>
      <c r="O45"/>
      <c r="P45"/>
      <c r="Q45"/>
      <c r="R45"/>
      <c r="S45"/>
      <c r="T45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s="54" customFormat="1" x14ac:dyDescent="0.2">
      <c r="A46" s="2" t="s">
        <v>75</v>
      </c>
      <c r="B46" s="2" t="s">
        <v>76</v>
      </c>
      <c r="C46" s="2" t="s">
        <v>86</v>
      </c>
      <c r="D46" s="2" t="s">
        <v>87</v>
      </c>
      <c r="E46" s="38">
        <v>2216016</v>
      </c>
      <c r="F46" s="78"/>
      <c r="G46" s="103">
        <v>8044</v>
      </c>
      <c r="H46" s="113">
        <f t="shared" si="0"/>
        <v>2224060</v>
      </c>
      <c r="I46" s="63">
        <v>2238102</v>
      </c>
      <c r="J46" s="5">
        <f t="shared" si="1"/>
        <v>22086</v>
      </c>
      <c r="K46" s="39">
        <f t="shared" si="2"/>
        <v>0.01</v>
      </c>
      <c r="L46" s="21" t="s">
        <v>874</v>
      </c>
      <c r="M46" s="25" t="s">
        <v>874</v>
      </c>
      <c r="O46"/>
      <c r="P46"/>
      <c r="Q46"/>
      <c r="R46"/>
      <c r="S46"/>
      <c r="T46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s="54" customFormat="1" x14ac:dyDescent="0.2">
      <c r="A47" s="2" t="s">
        <v>75</v>
      </c>
      <c r="B47" s="2" t="s">
        <v>76</v>
      </c>
      <c r="C47" s="2" t="s">
        <v>88</v>
      </c>
      <c r="D47" s="2" t="s">
        <v>89</v>
      </c>
      <c r="E47" s="38">
        <v>12336874</v>
      </c>
      <c r="F47" s="78"/>
      <c r="G47" s="103">
        <v>39220</v>
      </c>
      <c r="H47" s="113">
        <f t="shared" si="0"/>
        <v>12376094</v>
      </c>
      <c r="I47" s="63">
        <v>12666672</v>
      </c>
      <c r="J47" s="5">
        <f t="shared" si="1"/>
        <v>329798</v>
      </c>
      <c r="K47" s="39">
        <f t="shared" si="2"/>
        <v>2.6700000000000002E-2</v>
      </c>
      <c r="L47" s="21" t="s">
        <v>874</v>
      </c>
      <c r="M47" s="25" t="s">
        <v>874</v>
      </c>
      <c r="O47"/>
      <c r="P47"/>
      <c r="Q47"/>
      <c r="R47"/>
      <c r="S47"/>
      <c r="T47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s="54" customFormat="1" x14ac:dyDescent="0.2">
      <c r="A48" s="2" t="s">
        <v>90</v>
      </c>
      <c r="B48" s="2" t="s">
        <v>91</v>
      </c>
      <c r="C48" s="2" t="s">
        <v>18</v>
      </c>
      <c r="D48" s="2" t="s">
        <v>92</v>
      </c>
      <c r="E48" s="38">
        <v>1142283</v>
      </c>
      <c r="F48" s="78"/>
      <c r="G48" s="103">
        <v>4893</v>
      </c>
      <c r="H48" s="113">
        <f t="shared" si="0"/>
        <v>1147176</v>
      </c>
      <c r="I48" s="63">
        <v>1271691</v>
      </c>
      <c r="J48" s="5">
        <f t="shared" si="1"/>
        <v>129408</v>
      </c>
      <c r="K48" s="39">
        <f t="shared" si="2"/>
        <v>0.1133</v>
      </c>
      <c r="L48" s="21" t="s">
        <v>874</v>
      </c>
      <c r="M48" s="25" t="s">
        <v>874</v>
      </c>
      <c r="O48"/>
      <c r="P48"/>
      <c r="Q48"/>
      <c r="R48"/>
      <c r="S48"/>
      <c r="T48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 s="54" customFormat="1" x14ac:dyDescent="0.2">
      <c r="A49" s="2" t="s">
        <v>90</v>
      </c>
      <c r="B49" s="2" t="s">
        <v>91</v>
      </c>
      <c r="C49" s="2" t="s">
        <v>93</v>
      </c>
      <c r="D49" s="2" t="s">
        <v>94</v>
      </c>
      <c r="E49" s="38">
        <v>847097</v>
      </c>
      <c r="F49" s="78"/>
      <c r="G49" s="103">
        <v>2790</v>
      </c>
      <c r="H49" s="113">
        <f t="shared" si="0"/>
        <v>849887</v>
      </c>
      <c r="I49" s="63">
        <v>843068</v>
      </c>
      <c r="J49" s="5">
        <f t="shared" si="1"/>
        <v>-4029</v>
      </c>
      <c r="K49" s="39">
        <f t="shared" si="2"/>
        <v>-4.7999999999999996E-3</v>
      </c>
      <c r="L49" s="21" t="s">
        <v>874</v>
      </c>
      <c r="M49" s="25" t="s">
        <v>874</v>
      </c>
      <c r="O49"/>
      <c r="P49"/>
      <c r="Q49"/>
      <c r="R49"/>
      <c r="S49"/>
      <c r="T49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s="54" customFormat="1" x14ac:dyDescent="0.2">
      <c r="A50" s="2" t="s">
        <v>90</v>
      </c>
      <c r="B50" s="2" t="s">
        <v>91</v>
      </c>
      <c r="C50" s="2" t="s">
        <v>95</v>
      </c>
      <c r="D50" s="2" t="s">
        <v>96</v>
      </c>
      <c r="E50" s="38">
        <v>6111371</v>
      </c>
      <c r="F50" s="78"/>
      <c r="G50" s="103">
        <v>18441</v>
      </c>
      <c r="H50" s="113">
        <f t="shared" si="0"/>
        <v>6129812</v>
      </c>
      <c r="I50" s="63">
        <v>6140398</v>
      </c>
      <c r="J50" s="5">
        <f t="shared" si="1"/>
        <v>29027</v>
      </c>
      <c r="K50" s="39">
        <f t="shared" si="2"/>
        <v>4.7000000000000002E-3</v>
      </c>
      <c r="L50" s="21" t="s">
        <v>874</v>
      </c>
      <c r="M50" s="25" t="s">
        <v>874</v>
      </c>
      <c r="O50"/>
      <c r="P50"/>
      <c r="Q50"/>
      <c r="R50"/>
      <c r="S50"/>
      <c r="T50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 s="54" customFormat="1" x14ac:dyDescent="0.2">
      <c r="A51" s="2" t="s">
        <v>90</v>
      </c>
      <c r="B51" s="2" t="s">
        <v>91</v>
      </c>
      <c r="C51" s="2" t="s">
        <v>97</v>
      </c>
      <c r="D51" s="2" t="s">
        <v>98</v>
      </c>
      <c r="E51" s="38">
        <v>1802481</v>
      </c>
      <c r="F51" s="78"/>
      <c r="G51" s="103">
        <v>6090</v>
      </c>
      <c r="H51" s="113">
        <f t="shared" si="0"/>
        <v>1808571</v>
      </c>
      <c r="I51" s="63">
        <v>1909734</v>
      </c>
      <c r="J51" s="5">
        <f t="shared" si="1"/>
        <v>107253</v>
      </c>
      <c r="K51" s="39">
        <f t="shared" si="2"/>
        <v>5.9499999999999997E-2</v>
      </c>
      <c r="L51" s="21" t="s">
        <v>874</v>
      </c>
      <c r="M51" s="25" t="s">
        <v>874</v>
      </c>
      <c r="O51"/>
      <c r="P51"/>
      <c r="Q51"/>
      <c r="R51"/>
      <c r="S51"/>
      <c r="T51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s="54" customFormat="1" x14ac:dyDescent="0.2">
      <c r="A52" s="2" t="s">
        <v>90</v>
      </c>
      <c r="B52" s="2" t="s">
        <v>91</v>
      </c>
      <c r="C52" s="2" t="s">
        <v>99</v>
      </c>
      <c r="D52" s="2" t="s">
        <v>100</v>
      </c>
      <c r="E52" s="38">
        <v>1470129</v>
      </c>
      <c r="F52" s="78"/>
      <c r="G52" s="103">
        <v>5807</v>
      </c>
      <c r="H52" s="113">
        <f t="shared" si="0"/>
        <v>1475936</v>
      </c>
      <c r="I52" s="63">
        <v>1596056</v>
      </c>
      <c r="J52" s="5">
        <f t="shared" si="1"/>
        <v>125927</v>
      </c>
      <c r="K52" s="39">
        <f t="shared" si="2"/>
        <v>8.5699999999999998E-2</v>
      </c>
      <c r="L52" s="21" t="s">
        <v>874</v>
      </c>
      <c r="M52" s="25" t="s">
        <v>874</v>
      </c>
      <c r="O52"/>
      <c r="P52"/>
      <c r="Q52"/>
      <c r="R52"/>
      <c r="S52"/>
      <c r="T5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8" s="54" customFormat="1" x14ac:dyDescent="0.2">
      <c r="A53" s="2" t="s">
        <v>90</v>
      </c>
      <c r="B53" s="2" t="s">
        <v>91</v>
      </c>
      <c r="C53" s="2" t="s">
        <v>101</v>
      </c>
      <c r="D53" s="2" t="s">
        <v>102</v>
      </c>
      <c r="E53" s="38">
        <v>1251588</v>
      </c>
      <c r="F53" s="78"/>
      <c r="G53" s="103">
        <v>3847</v>
      </c>
      <c r="H53" s="113">
        <f t="shared" si="0"/>
        <v>1255435</v>
      </c>
      <c r="I53" s="63">
        <v>1274841</v>
      </c>
      <c r="J53" s="5">
        <f t="shared" si="1"/>
        <v>23253</v>
      </c>
      <c r="K53" s="39">
        <f t="shared" si="2"/>
        <v>1.8599999999999998E-2</v>
      </c>
      <c r="L53" s="21" t="s">
        <v>874</v>
      </c>
      <c r="M53" s="25" t="s">
        <v>874</v>
      </c>
      <c r="O53"/>
      <c r="P53"/>
      <c r="Q53"/>
      <c r="R53"/>
      <c r="S53"/>
      <c r="T5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58" s="54" customFormat="1" x14ac:dyDescent="0.2">
      <c r="A54" s="2" t="s">
        <v>90</v>
      </c>
      <c r="B54" s="2" t="s">
        <v>91</v>
      </c>
      <c r="C54" s="2" t="s">
        <v>103</v>
      </c>
      <c r="D54" s="2" t="s">
        <v>104</v>
      </c>
      <c r="E54" s="38">
        <v>555189</v>
      </c>
      <c r="F54" s="78"/>
      <c r="G54" s="103">
        <v>1826</v>
      </c>
      <c r="H54" s="113">
        <f t="shared" si="0"/>
        <v>557015</v>
      </c>
      <c r="I54" s="63">
        <v>586800</v>
      </c>
      <c r="J54" s="5">
        <f t="shared" si="1"/>
        <v>31611</v>
      </c>
      <c r="K54" s="39">
        <f t="shared" si="2"/>
        <v>5.6899999999999999E-2</v>
      </c>
      <c r="L54" s="21" t="s">
        <v>874</v>
      </c>
      <c r="M54" s="25" t="s">
        <v>874</v>
      </c>
      <c r="O54"/>
      <c r="P54"/>
      <c r="Q54"/>
      <c r="R54"/>
      <c r="S54"/>
      <c r="T54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58" s="54" customFormat="1" x14ac:dyDescent="0.2">
      <c r="A55" s="2" t="s">
        <v>90</v>
      </c>
      <c r="B55" s="2" t="s">
        <v>91</v>
      </c>
      <c r="C55" s="2" t="s">
        <v>105</v>
      </c>
      <c r="D55" s="2" t="s">
        <v>106</v>
      </c>
      <c r="E55" s="38">
        <v>812175</v>
      </c>
      <c r="F55" s="78"/>
      <c r="G55" s="103">
        <v>2713</v>
      </c>
      <c r="H55" s="113">
        <f t="shared" si="0"/>
        <v>814888</v>
      </c>
      <c r="I55" s="63">
        <v>815776</v>
      </c>
      <c r="J55" s="5">
        <f t="shared" si="1"/>
        <v>3601</v>
      </c>
      <c r="K55" s="39">
        <f t="shared" si="2"/>
        <v>4.4000000000000003E-3</v>
      </c>
      <c r="L55" s="21" t="s">
        <v>874</v>
      </c>
      <c r="M55" s="25" t="s">
        <v>874</v>
      </c>
      <c r="O55"/>
      <c r="P55"/>
      <c r="Q55"/>
      <c r="R55"/>
      <c r="S55"/>
      <c r="T55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 s="54" customFormat="1" x14ac:dyDescent="0.2">
      <c r="A56" s="2" t="s">
        <v>90</v>
      </c>
      <c r="B56" s="2" t="s">
        <v>91</v>
      </c>
      <c r="C56" s="2" t="s">
        <v>107</v>
      </c>
      <c r="D56" s="2" t="s">
        <v>108</v>
      </c>
      <c r="E56" s="38">
        <v>1370797</v>
      </c>
      <c r="F56" s="78"/>
      <c r="G56" s="103">
        <v>6880</v>
      </c>
      <c r="H56" s="113">
        <f t="shared" si="0"/>
        <v>1377677</v>
      </c>
      <c r="I56" s="63">
        <v>1627335</v>
      </c>
      <c r="J56" s="5">
        <f t="shared" si="1"/>
        <v>256538</v>
      </c>
      <c r="K56" s="39">
        <f t="shared" si="2"/>
        <v>0.18709999999999999</v>
      </c>
      <c r="L56" s="21" t="s">
        <v>874</v>
      </c>
      <c r="M56" s="25" t="s">
        <v>874</v>
      </c>
      <c r="O56"/>
      <c r="P56"/>
      <c r="Q56"/>
      <c r="R56"/>
      <c r="S56"/>
      <c r="T56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1:58" s="54" customFormat="1" x14ac:dyDescent="0.2">
      <c r="A57" s="2" t="s">
        <v>90</v>
      </c>
      <c r="B57" s="2" t="s">
        <v>91</v>
      </c>
      <c r="C57" s="2" t="s">
        <v>109</v>
      </c>
      <c r="D57" s="2" t="s">
        <v>110</v>
      </c>
      <c r="E57" s="38">
        <v>1045580</v>
      </c>
      <c r="F57" s="78"/>
      <c r="G57" s="103">
        <v>3615</v>
      </c>
      <c r="H57" s="113">
        <f t="shared" si="0"/>
        <v>1049195</v>
      </c>
      <c r="I57" s="63">
        <v>1054238</v>
      </c>
      <c r="J57" s="5">
        <f t="shared" si="1"/>
        <v>8658</v>
      </c>
      <c r="K57" s="39">
        <f t="shared" si="2"/>
        <v>8.3000000000000001E-3</v>
      </c>
      <c r="L57" s="21" t="s">
        <v>874</v>
      </c>
      <c r="M57" s="25" t="s">
        <v>874</v>
      </c>
      <c r="O57"/>
      <c r="P57"/>
      <c r="Q57"/>
      <c r="R57"/>
      <c r="S57"/>
      <c r="T57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58" s="54" customFormat="1" x14ac:dyDescent="0.2">
      <c r="A58" s="2" t="s">
        <v>90</v>
      </c>
      <c r="B58" s="2" t="s">
        <v>91</v>
      </c>
      <c r="C58" s="2" t="s">
        <v>111</v>
      </c>
      <c r="D58" s="2" t="s">
        <v>112</v>
      </c>
      <c r="E58" s="38">
        <v>899078</v>
      </c>
      <c r="F58" s="78"/>
      <c r="G58" s="103">
        <v>4217</v>
      </c>
      <c r="H58" s="113">
        <f t="shared" si="0"/>
        <v>903295</v>
      </c>
      <c r="I58" s="63">
        <v>743562</v>
      </c>
      <c r="J58" s="5">
        <f t="shared" si="1"/>
        <v>-155516</v>
      </c>
      <c r="K58" s="39">
        <f t="shared" si="2"/>
        <v>-0.17299999999999999</v>
      </c>
      <c r="L58" s="21" t="s">
        <v>874</v>
      </c>
      <c r="M58" s="25" t="s">
        <v>874</v>
      </c>
      <c r="O58"/>
      <c r="P58"/>
      <c r="Q58"/>
      <c r="R58"/>
      <c r="S58"/>
      <c r="T58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58" s="54" customFormat="1" x14ac:dyDescent="0.2">
      <c r="A59" s="2" t="s">
        <v>113</v>
      </c>
      <c r="B59" s="2" t="s">
        <v>114</v>
      </c>
      <c r="C59" s="2" t="s">
        <v>12</v>
      </c>
      <c r="D59" s="2" t="s">
        <v>115</v>
      </c>
      <c r="E59" s="38">
        <v>6621</v>
      </c>
      <c r="F59" s="78"/>
      <c r="G59" s="103">
        <v>0</v>
      </c>
      <c r="H59" s="113">
        <f t="shared" si="0"/>
        <v>6621</v>
      </c>
      <c r="I59" s="63">
        <v>11720</v>
      </c>
      <c r="J59" s="5">
        <f t="shared" si="1"/>
        <v>5099</v>
      </c>
      <c r="K59" s="39">
        <f t="shared" si="2"/>
        <v>0.77010000000000001</v>
      </c>
      <c r="L59" s="21">
        <v>1</v>
      </c>
      <c r="M59" s="25">
        <v>1</v>
      </c>
      <c r="O59"/>
      <c r="P59"/>
      <c r="Q59"/>
      <c r="R59"/>
      <c r="S59"/>
      <c r="T59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58" s="54" customFormat="1" x14ac:dyDescent="0.2">
      <c r="A60" s="2" t="s">
        <v>113</v>
      </c>
      <c r="B60" s="2" t="s">
        <v>114</v>
      </c>
      <c r="C60" s="2" t="s">
        <v>116</v>
      </c>
      <c r="D60" s="2" t="s">
        <v>117</v>
      </c>
      <c r="E60" s="38">
        <v>17632</v>
      </c>
      <c r="F60" s="78"/>
      <c r="G60" s="103">
        <v>0</v>
      </c>
      <c r="H60" s="113">
        <f t="shared" si="0"/>
        <v>17632</v>
      </c>
      <c r="I60" s="63">
        <v>17796</v>
      </c>
      <c r="J60" s="5">
        <f t="shared" si="1"/>
        <v>164</v>
      </c>
      <c r="K60" s="39">
        <f t="shared" si="2"/>
        <v>9.2999999999999992E-3</v>
      </c>
      <c r="L60" s="21">
        <v>1</v>
      </c>
      <c r="M60" s="25">
        <v>1</v>
      </c>
      <c r="O60"/>
      <c r="P60"/>
      <c r="Q60"/>
      <c r="R60"/>
      <c r="S60"/>
      <c r="T6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58" s="54" customFormat="1" x14ac:dyDescent="0.2">
      <c r="A61" s="2" t="s">
        <v>113</v>
      </c>
      <c r="B61" s="2" t="s">
        <v>114</v>
      </c>
      <c r="C61" s="2" t="s">
        <v>118</v>
      </c>
      <c r="D61" s="2" t="s">
        <v>119</v>
      </c>
      <c r="E61" s="38">
        <v>235976</v>
      </c>
      <c r="F61" s="78"/>
      <c r="G61" s="103">
        <v>2612</v>
      </c>
      <c r="H61" s="113">
        <f t="shared" si="0"/>
        <v>238588</v>
      </c>
      <c r="I61" s="63">
        <v>232934</v>
      </c>
      <c r="J61" s="5">
        <f t="shared" si="1"/>
        <v>-3042</v>
      </c>
      <c r="K61" s="39">
        <f t="shared" si="2"/>
        <v>-1.29E-2</v>
      </c>
      <c r="L61" s="21" t="s">
        <v>874</v>
      </c>
      <c r="M61" s="25" t="s">
        <v>874</v>
      </c>
      <c r="O61"/>
      <c r="P61"/>
      <c r="Q61"/>
      <c r="R61"/>
      <c r="S61"/>
      <c r="T61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 s="54" customFormat="1" x14ac:dyDescent="0.2">
      <c r="A62" s="2" t="s">
        <v>113</v>
      </c>
      <c r="B62" s="2" t="s">
        <v>114</v>
      </c>
      <c r="C62" s="2" t="s">
        <v>120</v>
      </c>
      <c r="D62" s="2" t="s">
        <v>121</v>
      </c>
      <c r="E62" s="38">
        <v>17736</v>
      </c>
      <c r="F62" s="78"/>
      <c r="G62" s="103">
        <v>0</v>
      </c>
      <c r="H62" s="113">
        <f t="shared" si="0"/>
        <v>17736</v>
      </c>
      <c r="I62" s="63">
        <v>18715</v>
      </c>
      <c r="J62" s="5">
        <f t="shared" si="1"/>
        <v>979</v>
      </c>
      <c r="K62" s="39">
        <f t="shared" si="2"/>
        <v>5.5199999999999999E-2</v>
      </c>
      <c r="L62" s="21">
        <v>1</v>
      </c>
      <c r="M62" s="25">
        <v>1</v>
      </c>
      <c r="O62"/>
      <c r="P62"/>
      <c r="Q62"/>
      <c r="R62"/>
      <c r="S62"/>
      <c r="T6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58" s="54" customFormat="1" x14ac:dyDescent="0.2">
      <c r="A63" s="2" t="s">
        <v>113</v>
      </c>
      <c r="B63" s="2" t="s">
        <v>114</v>
      </c>
      <c r="C63" s="2" t="s">
        <v>47</v>
      </c>
      <c r="D63" s="2" t="s">
        <v>122</v>
      </c>
      <c r="E63" s="38">
        <v>8616387</v>
      </c>
      <c r="F63" s="78"/>
      <c r="G63" s="103">
        <v>34089</v>
      </c>
      <c r="H63" s="113">
        <f t="shared" si="0"/>
        <v>8650476</v>
      </c>
      <c r="I63" s="63">
        <v>9218357</v>
      </c>
      <c r="J63" s="5">
        <f t="shared" si="1"/>
        <v>601970</v>
      </c>
      <c r="K63" s="39">
        <f t="shared" si="2"/>
        <v>6.9900000000000004E-2</v>
      </c>
      <c r="L63" s="21" t="s">
        <v>874</v>
      </c>
      <c r="M63" s="25" t="s">
        <v>874</v>
      </c>
      <c r="O63"/>
      <c r="P63"/>
      <c r="Q63"/>
      <c r="R63"/>
      <c r="S63"/>
      <c r="T6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58" s="54" customFormat="1" x14ac:dyDescent="0.2">
      <c r="A64" s="2" t="s">
        <v>113</v>
      </c>
      <c r="B64" s="2" t="s">
        <v>114</v>
      </c>
      <c r="C64" s="2" t="s">
        <v>123</v>
      </c>
      <c r="D64" s="2" t="s">
        <v>124</v>
      </c>
      <c r="E64" s="38">
        <v>21554953</v>
      </c>
      <c r="F64" s="78"/>
      <c r="G64" s="103">
        <v>82040</v>
      </c>
      <c r="H64" s="113">
        <f t="shared" si="0"/>
        <v>21636993</v>
      </c>
      <c r="I64" s="63">
        <v>23088422</v>
      </c>
      <c r="J64" s="5">
        <f t="shared" si="1"/>
        <v>1533469</v>
      </c>
      <c r="K64" s="39">
        <f t="shared" si="2"/>
        <v>7.1099999999999997E-2</v>
      </c>
      <c r="L64" s="21" t="s">
        <v>874</v>
      </c>
      <c r="M64" s="25" t="s">
        <v>874</v>
      </c>
      <c r="O64"/>
      <c r="P64"/>
      <c r="Q64"/>
      <c r="R64"/>
      <c r="S64"/>
      <c r="T64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1:58" s="54" customFormat="1" x14ac:dyDescent="0.2">
      <c r="A65" s="2" t="s">
        <v>113</v>
      </c>
      <c r="B65" s="2" t="s">
        <v>114</v>
      </c>
      <c r="C65" s="2" t="s">
        <v>125</v>
      </c>
      <c r="D65" s="2" t="s">
        <v>126</v>
      </c>
      <c r="E65" s="38">
        <v>9383348</v>
      </c>
      <c r="F65" s="78"/>
      <c r="G65" s="103">
        <v>28067</v>
      </c>
      <c r="H65" s="113">
        <f t="shared" si="0"/>
        <v>9411415</v>
      </c>
      <c r="I65" s="63">
        <v>9625395</v>
      </c>
      <c r="J65" s="5">
        <f t="shared" si="1"/>
        <v>242047</v>
      </c>
      <c r="K65" s="39">
        <f t="shared" si="2"/>
        <v>2.58E-2</v>
      </c>
      <c r="L65" s="21" t="s">
        <v>874</v>
      </c>
      <c r="M65" s="25" t="s">
        <v>874</v>
      </c>
      <c r="O65"/>
      <c r="P65"/>
      <c r="Q65"/>
      <c r="R65"/>
      <c r="S65"/>
      <c r="T65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1:58" s="54" customFormat="1" x14ac:dyDescent="0.2">
      <c r="A66" s="2" t="s">
        <v>113</v>
      </c>
      <c r="B66" s="2" t="s">
        <v>114</v>
      </c>
      <c r="C66" s="2" t="s">
        <v>127</v>
      </c>
      <c r="D66" s="2" t="s">
        <v>128</v>
      </c>
      <c r="E66" s="38">
        <v>724703</v>
      </c>
      <c r="F66" s="78"/>
      <c r="G66" s="103">
        <v>3181</v>
      </c>
      <c r="H66" s="113">
        <f t="shared" si="0"/>
        <v>727884</v>
      </c>
      <c r="I66" s="63">
        <v>653604</v>
      </c>
      <c r="J66" s="5">
        <f t="shared" si="1"/>
        <v>-71099</v>
      </c>
      <c r="K66" s="39">
        <f t="shared" si="2"/>
        <v>-9.8100000000000007E-2</v>
      </c>
      <c r="L66" s="21" t="s">
        <v>874</v>
      </c>
      <c r="M66" s="25" t="s">
        <v>874</v>
      </c>
      <c r="O66"/>
      <c r="P66"/>
      <c r="Q66"/>
      <c r="R66"/>
      <c r="S66"/>
      <c r="T66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1:58" s="54" customFormat="1" x14ac:dyDescent="0.2">
      <c r="A67" s="2" t="s">
        <v>113</v>
      </c>
      <c r="B67" s="2" t="s">
        <v>114</v>
      </c>
      <c r="C67" s="2" t="s">
        <v>129</v>
      </c>
      <c r="D67" s="2" t="s">
        <v>130</v>
      </c>
      <c r="E67" s="38">
        <v>25067580</v>
      </c>
      <c r="F67" s="78"/>
      <c r="G67" s="103">
        <v>101097</v>
      </c>
      <c r="H67" s="113">
        <f t="shared" si="0"/>
        <v>25168677</v>
      </c>
      <c r="I67" s="63">
        <v>25879513</v>
      </c>
      <c r="J67" s="5">
        <f t="shared" si="1"/>
        <v>811933</v>
      </c>
      <c r="K67" s="39">
        <f t="shared" si="2"/>
        <v>3.2399999999999998E-2</v>
      </c>
      <c r="L67" s="21" t="s">
        <v>874</v>
      </c>
      <c r="M67" s="25" t="s">
        <v>874</v>
      </c>
      <c r="O67"/>
      <c r="P67"/>
      <c r="Q67"/>
      <c r="R67"/>
      <c r="S67"/>
      <c r="T67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1:58" s="54" customFormat="1" x14ac:dyDescent="0.2">
      <c r="A68" s="2" t="s">
        <v>113</v>
      </c>
      <c r="B68" s="2" t="s">
        <v>114</v>
      </c>
      <c r="C68" s="2" t="s">
        <v>131</v>
      </c>
      <c r="D68" s="2" t="s">
        <v>132</v>
      </c>
      <c r="E68" s="38">
        <v>16138</v>
      </c>
      <c r="F68" s="78"/>
      <c r="G68" s="103">
        <v>0</v>
      </c>
      <c r="H68" s="113">
        <f t="shared" si="0"/>
        <v>16138</v>
      </c>
      <c r="I68" s="63">
        <v>15601</v>
      </c>
      <c r="J68" s="5">
        <f t="shared" si="1"/>
        <v>-537</v>
      </c>
      <c r="K68" s="39">
        <f t="shared" si="2"/>
        <v>-3.3300000000000003E-2</v>
      </c>
      <c r="L68" s="21">
        <v>1</v>
      </c>
      <c r="M68" s="25">
        <v>1</v>
      </c>
      <c r="O68"/>
      <c r="P68"/>
      <c r="Q68"/>
      <c r="R68"/>
      <c r="S68"/>
      <c r="T68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58" s="54" customFormat="1" x14ac:dyDescent="0.2">
      <c r="A69" s="2" t="s">
        <v>133</v>
      </c>
      <c r="B69" s="2" t="s">
        <v>134</v>
      </c>
      <c r="C69" s="2" t="s">
        <v>135</v>
      </c>
      <c r="D69" s="2" t="s">
        <v>136</v>
      </c>
      <c r="E69" s="38">
        <v>1034759</v>
      </c>
      <c r="F69" s="78"/>
      <c r="G69" s="103">
        <v>2965</v>
      </c>
      <c r="H69" s="113">
        <f t="shared" si="0"/>
        <v>1037724</v>
      </c>
      <c r="I69" s="63">
        <v>1152225</v>
      </c>
      <c r="J69" s="5">
        <f t="shared" si="1"/>
        <v>117466</v>
      </c>
      <c r="K69" s="39">
        <f t="shared" si="2"/>
        <v>0.1135</v>
      </c>
      <c r="L69" s="21" t="s">
        <v>874</v>
      </c>
      <c r="M69" s="25" t="s">
        <v>874</v>
      </c>
      <c r="O69"/>
      <c r="P69"/>
      <c r="Q69"/>
      <c r="R69"/>
      <c r="S69"/>
      <c r="T69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58" s="54" customFormat="1" x14ac:dyDescent="0.2">
      <c r="A70" s="2" t="s">
        <v>133</v>
      </c>
      <c r="B70" s="2" t="s">
        <v>134</v>
      </c>
      <c r="C70" s="2" t="s">
        <v>41</v>
      </c>
      <c r="D70" s="2" t="s">
        <v>137</v>
      </c>
      <c r="E70" s="38">
        <v>6939497</v>
      </c>
      <c r="F70" s="78"/>
      <c r="G70" s="103">
        <v>31543</v>
      </c>
      <c r="H70" s="113">
        <f t="shared" si="0"/>
        <v>6971040</v>
      </c>
      <c r="I70" s="63">
        <v>7280243</v>
      </c>
      <c r="J70" s="5">
        <f t="shared" si="1"/>
        <v>340746</v>
      </c>
      <c r="K70" s="39">
        <f t="shared" si="2"/>
        <v>4.9099999999999998E-2</v>
      </c>
      <c r="L70" s="21" t="s">
        <v>874</v>
      </c>
      <c r="M70" s="25" t="s">
        <v>874</v>
      </c>
      <c r="O70"/>
      <c r="P70"/>
      <c r="Q70"/>
      <c r="R70"/>
      <c r="S70"/>
      <c r="T70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58" s="54" customFormat="1" x14ac:dyDescent="0.2">
      <c r="A71" s="2" t="s">
        <v>133</v>
      </c>
      <c r="B71" s="2" t="s">
        <v>134</v>
      </c>
      <c r="C71" s="2" t="s">
        <v>138</v>
      </c>
      <c r="D71" s="2" t="s">
        <v>139</v>
      </c>
      <c r="E71" s="38">
        <v>30647</v>
      </c>
      <c r="F71" s="78"/>
      <c r="G71" s="103">
        <v>892</v>
      </c>
      <c r="H71" s="113">
        <f t="shared" si="0"/>
        <v>31539</v>
      </c>
      <c r="I71" s="63">
        <v>36729</v>
      </c>
      <c r="J71" s="5">
        <f t="shared" si="1"/>
        <v>6082</v>
      </c>
      <c r="K71" s="39">
        <f t="shared" si="2"/>
        <v>0.19850000000000001</v>
      </c>
      <c r="L71" s="21">
        <v>1</v>
      </c>
      <c r="M71" s="25" t="s">
        <v>874</v>
      </c>
      <c r="O71"/>
      <c r="P71"/>
      <c r="Q71"/>
      <c r="R71"/>
      <c r="S71"/>
      <c r="T71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1:58" s="54" customFormat="1" x14ac:dyDescent="0.2">
      <c r="A72" s="2" t="s">
        <v>133</v>
      </c>
      <c r="B72" s="2" t="s">
        <v>134</v>
      </c>
      <c r="C72" s="2" t="s">
        <v>123</v>
      </c>
      <c r="D72" s="2" t="s">
        <v>140</v>
      </c>
      <c r="E72" s="38">
        <v>3367549</v>
      </c>
      <c r="F72" s="78"/>
      <c r="G72" s="103">
        <v>15426</v>
      </c>
      <c r="H72" s="113">
        <f t="shared" si="0"/>
        <v>3382975</v>
      </c>
      <c r="I72" s="63">
        <v>3495722</v>
      </c>
      <c r="J72" s="5">
        <f t="shared" si="1"/>
        <v>128173</v>
      </c>
      <c r="K72" s="39">
        <f t="shared" si="2"/>
        <v>3.8100000000000002E-2</v>
      </c>
      <c r="L72" s="21" t="s">
        <v>874</v>
      </c>
      <c r="M72" s="25" t="s">
        <v>874</v>
      </c>
      <c r="O72"/>
      <c r="P72"/>
      <c r="Q72"/>
      <c r="R72"/>
      <c r="S72"/>
      <c r="T7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1:58" s="54" customFormat="1" x14ac:dyDescent="0.2">
      <c r="A73" s="2" t="s">
        <v>133</v>
      </c>
      <c r="B73" s="2" t="s">
        <v>134</v>
      </c>
      <c r="C73" s="2" t="s">
        <v>141</v>
      </c>
      <c r="D73" s="2" t="s">
        <v>142</v>
      </c>
      <c r="E73" s="38">
        <v>3843925</v>
      </c>
      <c r="F73" s="78"/>
      <c r="G73" s="103">
        <v>13976</v>
      </c>
      <c r="H73" s="113">
        <f t="shared" si="0"/>
        <v>3857901</v>
      </c>
      <c r="I73" s="63">
        <v>4119678</v>
      </c>
      <c r="J73" s="5">
        <f t="shared" si="1"/>
        <v>275753</v>
      </c>
      <c r="K73" s="39">
        <f t="shared" si="2"/>
        <v>7.17E-2</v>
      </c>
      <c r="L73" s="21" t="s">
        <v>874</v>
      </c>
      <c r="M73" s="25" t="s">
        <v>874</v>
      </c>
      <c r="O73"/>
      <c r="P73"/>
      <c r="Q73"/>
      <c r="R73"/>
      <c r="S73"/>
      <c r="T7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1:58" s="54" customFormat="1" x14ac:dyDescent="0.2">
      <c r="A74" s="2" t="s">
        <v>133</v>
      </c>
      <c r="B74" s="2" t="s">
        <v>134</v>
      </c>
      <c r="C74" s="2" t="s">
        <v>143</v>
      </c>
      <c r="D74" s="2" t="s">
        <v>144</v>
      </c>
      <c r="E74" s="38">
        <v>1351703</v>
      </c>
      <c r="F74" s="78"/>
      <c r="G74" s="103">
        <v>4806</v>
      </c>
      <c r="H74" s="113">
        <f t="shared" ref="H74:H137" si="3">SUM(E74+G74)</f>
        <v>1356509</v>
      </c>
      <c r="I74" s="63">
        <v>1243153</v>
      </c>
      <c r="J74" s="5">
        <f t="shared" ref="J74:J137" si="4">SUM(I74-E74)</f>
        <v>-108550</v>
      </c>
      <c r="K74" s="39">
        <f t="shared" ref="K74:K137" si="5">ROUND(J74/E74,4)</f>
        <v>-8.0299999999999996E-2</v>
      </c>
      <c r="L74" s="21" t="s">
        <v>874</v>
      </c>
      <c r="M74" s="25" t="s">
        <v>874</v>
      </c>
      <c r="O74"/>
      <c r="P74"/>
      <c r="Q74"/>
      <c r="R74"/>
      <c r="S74"/>
      <c r="T74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1:58" s="54" customFormat="1" x14ac:dyDescent="0.2">
      <c r="A75" s="2" t="s">
        <v>133</v>
      </c>
      <c r="B75" s="2" t="s">
        <v>134</v>
      </c>
      <c r="C75" s="2" t="s">
        <v>145</v>
      </c>
      <c r="D75" s="2" t="s">
        <v>146</v>
      </c>
      <c r="E75" s="38">
        <v>1305924</v>
      </c>
      <c r="F75" s="78"/>
      <c r="G75" s="103">
        <v>5208</v>
      </c>
      <c r="H75" s="113">
        <f t="shared" si="3"/>
        <v>1311132</v>
      </c>
      <c r="I75" s="63">
        <v>1451470</v>
      </c>
      <c r="J75" s="5">
        <f t="shared" si="4"/>
        <v>145546</v>
      </c>
      <c r="K75" s="39">
        <f t="shared" si="5"/>
        <v>0.1115</v>
      </c>
      <c r="L75" s="21" t="s">
        <v>874</v>
      </c>
      <c r="M75" s="25" t="s">
        <v>874</v>
      </c>
      <c r="O75"/>
      <c r="P75"/>
      <c r="Q75"/>
      <c r="R75"/>
      <c r="S75"/>
      <c r="T75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8" s="54" customFormat="1" x14ac:dyDescent="0.2">
      <c r="A76" s="2" t="s">
        <v>133</v>
      </c>
      <c r="B76" s="2" t="s">
        <v>134</v>
      </c>
      <c r="C76" s="2" t="s">
        <v>147</v>
      </c>
      <c r="D76" s="2" t="s">
        <v>148</v>
      </c>
      <c r="E76" s="38">
        <v>279386</v>
      </c>
      <c r="F76" s="78"/>
      <c r="G76" s="103">
        <v>3287</v>
      </c>
      <c r="H76" s="113">
        <f t="shared" si="3"/>
        <v>282673</v>
      </c>
      <c r="I76" s="63">
        <v>236023</v>
      </c>
      <c r="J76" s="5">
        <f t="shared" si="4"/>
        <v>-43363</v>
      </c>
      <c r="K76" s="39">
        <f t="shared" si="5"/>
        <v>-0.1552</v>
      </c>
      <c r="L76" s="21" t="s">
        <v>874</v>
      </c>
      <c r="M76" s="25" t="s">
        <v>874</v>
      </c>
      <c r="O76"/>
      <c r="P76"/>
      <c r="Q76"/>
      <c r="R76"/>
      <c r="S76"/>
      <c r="T76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8" s="54" customFormat="1" x14ac:dyDescent="0.2">
      <c r="A77" s="2" t="s">
        <v>133</v>
      </c>
      <c r="B77" s="2" t="s">
        <v>134</v>
      </c>
      <c r="C77" s="2" t="s">
        <v>149</v>
      </c>
      <c r="D77" s="2" t="s">
        <v>150</v>
      </c>
      <c r="E77" s="38">
        <v>3414528</v>
      </c>
      <c r="F77" s="78"/>
      <c r="G77" s="103">
        <v>12833</v>
      </c>
      <c r="H77" s="113">
        <f t="shared" si="3"/>
        <v>3427361</v>
      </c>
      <c r="I77" s="63">
        <v>3925513</v>
      </c>
      <c r="J77" s="5">
        <f t="shared" si="4"/>
        <v>510985</v>
      </c>
      <c r="K77" s="39">
        <f t="shared" si="5"/>
        <v>0.1497</v>
      </c>
      <c r="L77" s="21" t="s">
        <v>874</v>
      </c>
      <c r="M77" s="25" t="s">
        <v>874</v>
      </c>
      <c r="O77"/>
      <c r="P77"/>
      <c r="Q77"/>
      <c r="R77"/>
      <c r="S77"/>
      <c r="T77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8" s="54" customFormat="1" x14ac:dyDescent="0.2">
      <c r="A78" s="2" t="s">
        <v>151</v>
      </c>
      <c r="B78" s="2" t="s">
        <v>152</v>
      </c>
      <c r="C78" s="2" t="s">
        <v>153</v>
      </c>
      <c r="D78" s="2" t="s">
        <v>154</v>
      </c>
      <c r="E78" s="38">
        <v>564688</v>
      </c>
      <c r="F78" s="78"/>
      <c r="G78" s="103">
        <v>1713</v>
      </c>
      <c r="H78" s="113">
        <f t="shared" si="3"/>
        <v>566401</v>
      </c>
      <c r="I78" s="63">
        <v>550622</v>
      </c>
      <c r="J78" s="5">
        <f t="shared" si="4"/>
        <v>-14066</v>
      </c>
      <c r="K78" s="39">
        <f t="shared" si="5"/>
        <v>-2.4899999999999999E-2</v>
      </c>
      <c r="L78" s="21" t="s">
        <v>874</v>
      </c>
      <c r="M78" s="25" t="s">
        <v>874</v>
      </c>
      <c r="O78"/>
      <c r="P78"/>
      <c r="Q78"/>
      <c r="R78"/>
      <c r="S78"/>
      <c r="T78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1:58" s="54" customFormat="1" x14ac:dyDescent="0.2">
      <c r="A79" s="2" t="s">
        <v>151</v>
      </c>
      <c r="B79" s="2" t="s">
        <v>152</v>
      </c>
      <c r="C79" s="2" t="s">
        <v>155</v>
      </c>
      <c r="D79" s="2" t="s">
        <v>156</v>
      </c>
      <c r="E79" s="38">
        <v>889962</v>
      </c>
      <c r="F79" s="78"/>
      <c r="G79" s="103">
        <v>2371</v>
      </c>
      <c r="H79" s="113">
        <f t="shared" si="3"/>
        <v>892333</v>
      </c>
      <c r="I79" s="63">
        <v>799179</v>
      </c>
      <c r="J79" s="5">
        <f t="shared" si="4"/>
        <v>-90783</v>
      </c>
      <c r="K79" s="39">
        <f t="shared" si="5"/>
        <v>-0.10199999999999999</v>
      </c>
      <c r="L79" s="21" t="s">
        <v>874</v>
      </c>
      <c r="M79" s="25" t="s">
        <v>874</v>
      </c>
      <c r="O79"/>
      <c r="P79"/>
      <c r="Q79"/>
      <c r="R79"/>
      <c r="S79"/>
      <c r="T79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pans="1:58" s="54" customFormat="1" x14ac:dyDescent="0.2">
      <c r="A80" s="2" t="s">
        <v>151</v>
      </c>
      <c r="B80" s="2" t="s">
        <v>152</v>
      </c>
      <c r="C80" s="2" t="s">
        <v>34</v>
      </c>
      <c r="D80" s="2" t="s">
        <v>157</v>
      </c>
      <c r="E80" s="38">
        <v>2128028</v>
      </c>
      <c r="F80" s="78"/>
      <c r="G80" s="103">
        <v>4960</v>
      </c>
      <c r="H80" s="113">
        <f t="shared" si="3"/>
        <v>2132988</v>
      </c>
      <c r="I80" s="63">
        <v>2173861</v>
      </c>
      <c r="J80" s="5">
        <f t="shared" si="4"/>
        <v>45833</v>
      </c>
      <c r="K80" s="39">
        <f t="shared" si="5"/>
        <v>2.1499999999999998E-2</v>
      </c>
      <c r="L80" s="21" t="s">
        <v>874</v>
      </c>
      <c r="M80" s="25" t="s">
        <v>874</v>
      </c>
      <c r="O80"/>
      <c r="P80"/>
      <c r="Q80"/>
      <c r="R80"/>
      <c r="S80"/>
      <c r="T80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 spans="1:58" s="54" customFormat="1" x14ac:dyDescent="0.2">
      <c r="A81" s="2" t="s">
        <v>151</v>
      </c>
      <c r="B81" s="2" t="s">
        <v>152</v>
      </c>
      <c r="C81" s="2" t="s">
        <v>158</v>
      </c>
      <c r="D81" s="2" t="s">
        <v>159</v>
      </c>
      <c r="E81" s="38">
        <v>799748</v>
      </c>
      <c r="F81" s="78"/>
      <c r="G81" s="103">
        <v>1986</v>
      </c>
      <c r="H81" s="113">
        <f t="shared" si="3"/>
        <v>801734</v>
      </c>
      <c r="I81" s="63">
        <v>803340</v>
      </c>
      <c r="J81" s="5">
        <f t="shared" si="4"/>
        <v>3592</v>
      </c>
      <c r="K81" s="39">
        <f t="shared" si="5"/>
        <v>4.4999999999999997E-3</v>
      </c>
      <c r="L81" s="21" t="s">
        <v>874</v>
      </c>
      <c r="M81" s="25" t="s">
        <v>874</v>
      </c>
      <c r="O81"/>
      <c r="P81"/>
      <c r="Q81"/>
      <c r="R81"/>
      <c r="S81"/>
      <c r="T81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 spans="1:58" s="54" customFormat="1" x14ac:dyDescent="0.2">
      <c r="A82" s="2" t="s">
        <v>151</v>
      </c>
      <c r="B82" s="2" t="s">
        <v>152</v>
      </c>
      <c r="C82" s="2" t="s">
        <v>116</v>
      </c>
      <c r="D82" s="2" t="s">
        <v>160</v>
      </c>
      <c r="E82" s="38">
        <v>1021781</v>
      </c>
      <c r="F82" s="78"/>
      <c r="G82" s="103">
        <v>2703</v>
      </c>
      <c r="H82" s="113">
        <f t="shared" si="3"/>
        <v>1024484</v>
      </c>
      <c r="I82" s="63">
        <v>1136699</v>
      </c>
      <c r="J82" s="5">
        <f t="shared" si="4"/>
        <v>114918</v>
      </c>
      <c r="K82" s="39">
        <f t="shared" si="5"/>
        <v>0.1125</v>
      </c>
      <c r="L82" s="21" t="s">
        <v>874</v>
      </c>
      <c r="M82" s="25" t="s">
        <v>874</v>
      </c>
      <c r="O82"/>
      <c r="P82"/>
      <c r="Q82"/>
      <c r="R82"/>
      <c r="S82"/>
      <c r="T8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8" s="54" customFormat="1" x14ac:dyDescent="0.2">
      <c r="A83" s="2" t="s">
        <v>151</v>
      </c>
      <c r="B83" s="2" t="s">
        <v>152</v>
      </c>
      <c r="C83" s="2" t="s">
        <v>161</v>
      </c>
      <c r="D83" s="2" t="s">
        <v>162</v>
      </c>
      <c r="E83" s="38">
        <v>2631460</v>
      </c>
      <c r="F83" s="78"/>
      <c r="G83" s="103">
        <v>6728</v>
      </c>
      <c r="H83" s="113">
        <f t="shared" si="3"/>
        <v>2638188</v>
      </c>
      <c r="I83" s="63">
        <v>2647446</v>
      </c>
      <c r="J83" s="5">
        <f t="shared" si="4"/>
        <v>15986</v>
      </c>
      <c r="K83" s="39">
        <f t="shared" si="5"/>
        <v>6.1000000000000004E-3</v>
      </c>
      <c r="L83" s="21" t="s">
        <v>874</v>
      </c>
      <c r="M83" s="25" t="s">
        <v>874</v>
      </c>
      <c r="O83"/>
      <c r="P83"/>
      <c r="Q83"/>
      <c r="R83"/>
      <c r="S83"/>
      <c r="T8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8" s="54" customFormat="1" x14ac:dyDescent="0.2">
      <c r="A84" s="2" t="s">
        <v>151</v>
      </c>
      <c r="B84" s="2" t="s">
        <v>152</v>
      </c>
      <c r="C84" s="2" t="s">
        <v>163</v>
      </c>
      <c r="D84" s="2" t="s">
        <v>164</v>
      </c>
      <c r="E84" s="38">
        <v>2094991</v>
      </c>
      <c r="F84" s="78"/>
      <c r="G84" s="103">
        <v>5183</v>
      </c>
      <c r="H84" s="113">
        <f t="shared" si="3"/>
        <v>2100174</v>
      </c>
      <c r="I84" s="63">
        <v>2121059</v>
      </c>
      <c r="J84" s="5">
        <f t="shared" si="4"/>
        <v>26068</v>
      </c>
      <c r="K84" s="39">
        <f t="shared" si="5"/>
        <v>1.24E-2</v>
      </c>
      <c r="L84" s="21" t="s">
        <v>874</v>
      </c>
      <c r="M84" s="25" t="s">
        <v>874</v>
      </c>
      <c r="O84"/>
      <c r="P84"/>
      <c r="Q84"/>
      <c r="R84"/>
      <c r="S84"/>
      <c r="T84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8" s="54" customFormat="1" x14ac:dyDescent="0.2">
      <c r="A85" s="2" t="s">
        <v>151</v>
      </c>
      <c r="B85" s="2" t="s">
        <v>152</v>
      </c>
      <c r="C85" s="2" t="s">
        <v>165</v>
      </c>
      <c r="D85" s="2" t="s">
        <v>166</v>
      </c>
      <c r="E85" s="38">
        <v>1476948</v>
      </c>
      <c r="F85" s="78"/>
      <c r="G85" s="103">
        <v>3593</v>
      </c>
      <c r="H85" s="113">
        <f t="shared" si="3"/>
        <v>1480541</v>
      </c>
      <c r="I85" s="63">
        <v>1487607</v>
      </c>
      <c r="J85" s="5">
        <f t="shared" si="4"/>
        <v>10659</v>
      </c>
      <c r="K85" s="39">
        <f t="shared" si="5"/>
        <v>7.1999999999999998E-3</v>
      </c>
      <c r="L85" s="21" t="s">
        <v>874</v>
      </c>
      <c r="M85" s="25" t="s">
        <v>874</v>
      </c>
      <c r="O85"/>
      <c r="P85"/>
      <c r="Q85"/>
      <c r="R85"/>
      <c r="S85"/>
      <c r="T85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pans="1:58" s="54" customFormat="1" x14ac:dyDescent="0.2">
      <c r="A86" s="2" t="s">
        <v>151</v>
      </c>
      <c r="B86" s="2" t="s">
        <v>152</v>
      </c>
      <c r="C86" s="2" t="s">
        <v>59</v>
      </c>
      <c r="D86" s="2" t="s">
        <v>167</v>
      </c>
      <c r="E86" s="38">
        <v>2251242</v>
      </c>
      <c r="F86" s="78"/>
      <c r="G86" s="103">
        <v>8098</v>
      </c>
      <c r="H86" s="113">
        <f t="shared" si="3"/>
        <v>2259340</v>
      </c>
      <c r="I86" s="63">
        <v>2171811</v>
      </c>
      <c r="J86" s="5">
        <f t="shared" si="4"/>
        <v>-79431</v>
      </c>
      <c r="K86" s="39">
        <f t="shared" si="5"/>
        <v>-3.5299999999999998E-2</v>
      </c>
      <c r="L86" s="21" t="s">
        <v>874</v>
      </c>
      <c r="M86" s="25" t="s">
        <v>874</v>
      </c>
      <c r="O86"/>
      <c r="P86"/>
      <c r="Q86"/>
      <c r="R86"/>
      <c r="S86"/>
      <c r="T86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pans="1:58" s="54" customFormat="1" x14ac:dyDescent="0.2">
      <c r="A87" s="2" t="s">
        <v>151</v>
      </c>
      <c r="B87" s="2" t="s">
        <v>152</v>
      </c>
      <c r="C87" s="2" t="s">
        <v>168</v>
      </c>
      <c r="D87" s="2" t="s">
        <v>169</v>
      </c>
      <c r="E87" s="38">
        <v>2034984</v>
      </c>
      <c r="F87" s="78"/>
      <c r="G87" s="103">
        <v>6004</v>
      </c>
      <c r="H87" s="113">
        <f t="shared" si="3"/>
        <v>2040988</v>
      </c>
      <c r="I87" s="63">
        <v>2004202</v>
      </c>
      <c r="J87" s="5">
        <f t="shared" si="4"/>
        <v>-30782</v>
      </c>
      <c r="K87" s="39">
        <f t="shared" si="5"/>
        <v>-1.5100000000000001E-2</v>
      </c>
      <c r="L87" s="21" t="s">
        <v>874</v>
      </c>
      <c r="M87" s="25" t="s">
        <v>874</v>
      </c>
      <c r="O87"/>
      <c r="P87"/>
      <c r="Q87"/>
      <c r="R87"/>
      <c r="S87"/>
      <c r="T87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pans="1:58" s="54" customFormat="1" x14ac:dyDescent="0.2">
      <c r="A88" s="2" t="s">
        <v>151</v>
      </c>
      <c r="B88" s="2" t="s">
        <v>152</v>
      </c>
      <c r="C88" s="2" t="s">
        <v>170</v>
      </c>
      <c r="D88" s="2" t="s">
        <v>171</v>
      </c>
      <c r="E88" s="38">
        <v>12828124</v>
      </c>
      <c r="F88" s="78"/>
      <c r="G88" s="103">
        <v>37279</v>
      </c>
      <c r="H88" s="113">
        <f t="shared" si="3"/>
        <v>12865403</v>
      </c>
      <c r="I88" s="63">
        <v>13000642</v>
      </c>
      <c r="J88" s="5">
        <f t="shared" si="4"/>
        <v>172518</v>
      </c>
      <c r="K88" s="39">
        <f t="shared" si="5"/>
        <v>1.34E-2</v>
      </c>
      <c r="L88" s="21" t="s">
        <v>874</v>
      </c>
      <c r="M88" s="25" t="s">
        <v>874</v>
      </c>
      <c r="O88"/>
      <c r="P88"/>
      <c r="Q88"/>
      <c r="R88"/>
      <c r="S88"/>
      <c r="T88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 spans="1:58" s="54" customFormat="1" x14ac:dyDescent="0.2">
      <c r="A89" s="1" t="s">
        <v>151</v>
      </c>
      <c r="B89" s="1" t="s">
        <v>152</v>
      </c>
      <c r="C89" s="1" t="s">
        <v>172</v>
      </c>
      <c r="D89" s="1" t="s">
        <v>173</v>
      </c>
      <c r="E89" s="38">
        <v>476476</v>
      </c>
      <c r="F89" s="78"/>
      <c r="G89" s="103">
        <v>991</v>
      </c>
      <c r="H89" s="113">
        <f t="shared" si="3"/>
        <v>477467</v>
      </c>
      <c r="I89" s="63">
        <v>520707</v>
      </c>
      <c r="J89" s="5">
        <f t="shared" si="4"/>
        <v>44231</v>
      </c>
      <c r="K89" s="39">
        <f t="shared" si="5"/>
        <v>9.2799999999999994E-2</v>
      </c>
      <c r="L89" s="21" t="s">
        <v>874</v>
      </c>
      <c r="M89" s="25" t="s">
        <v>874</v>
      </c>
      <c r="O89"/>
      <c r="P89"/>
      <c r="Q89"/>
      <c r="R89"/>
      <c r="S89"/>
      <c r="T89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 spans="1:58" s="54" customFormat="1" x14ac:dyDescent="0.2">
      <c r="A90" s="2" t="s">
        <v>174</v>
      </c>
      <c r="B90" s="2" t="s">
        <v>175</v>
      </c>
      <c r="C90" s="2" t="s">
        <v>34</v>
      </c>
      <c r="D90" s="2" t="s">
        <v>177</v>
      </c>
      <c r="E90" s="38">
        <v>940134</v>
      </c>
      <c r="F90" s="78"/>
      <c r="G90" s="103">
        <v>2261</v>
      </c>
      <c r="H90" s="113">
        <f t="shared" si="3"/>
        <v>942395</v>
      </c>
      <c r="I90" s="63">
        <v>839307</v>
      </c>
      <c r="J90" s="5">
        <f t="shared" si="4"/>
        <v>-100827</v>
      </c>
      <c r="K90" s="39">
        <f t="shared" si="5"/>
        <v>-0.1072</v>
      </c>
      <c r="L90" s="21" t="s">
        <v>874</v>
      </c>
      <c r="M90" s="25" t="s">
        <v>874</v>
      </c>
      <c r="O90"/>
      <c r="P90"/>
      <c r="Q90"/>
      <c r="R90"/>
      <c r="S90"/>
      <c r="T90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 spans="1:58" s="54" customFormat="1" x14ac:dyDescent="0.2">
      <c r="A91" s="2" t="s">
        <v>174</v>
      </c>
      <c r="B91" s="2" t="s">
        <v>175</v>
      </c>
      <c r="C91" s="2" t="s">
        <v>26</v>
      </c>
      <c r="D91" s="2" t="s">
        <v>178</v>
      </c>
      <c r="E91" s="38">
        <v>1493519</v>
      </c>
      <c r="F91" s="78"/>
      <c r="G91" s="103">
        <v>4197</v>
      </c>
      <c r="H91" s="113">
        <f t="shared" si="3"/>
        <v>1497716</v>
      </c>
      <c r="I91" s="63">
        <v>1514267</v>
      </c>
      <c r="J91" s="5">
        <f t="shared" si="4"/>
        <v>20748</v>
      </c>
      <c r="K91" s="39">
        <f t="shared" si="5"/>
        <v>1.3899999999999999E-2</v>
      </c>
      <c r="L91" s="21" t="s">
        <v>874</v>
      </c>
      <c r="M91" s="25" t="s">
        <v>874</v>
      </c>
      <c r="O91"/>
      <c r="P91"/>
      <c r="Q91"/>
      <c r="R91"/>
      <c r="S91"/>
      <c r="T91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pans="1:58" s="54" customFormat="1" x14ac:dyDescent="0.2">
      <c r="A92" s="2" t="s">
        <v>174</v>
      </c>
      <c r="B92" s="2" t="s">
        <v>175</v>
      </c>
      <c r="C92" s="2" t="s">
        <v>57</v>
      </c>
      <c r="D92" s="2" t="s">
        <v>179</v>
      </c>
      <c r="E92" s="38">
        <v>1268452</v>
      </c>
      <c r="F92" s="78"/>
      <c r="G92" s="103">
        <v>4431</v>
      </c>
      <c r="H92" s="113">
        <f t="shared" si="3"/>
        <v>1272883</v>
      </c>
      <c r="I92" s="63">
        <v>1260458</v>
      </c>
      <c r="J92" s="5">
        <f t="shared" si="4"/>
        <v>-7994</v>
      </c>
      <c r="K92" s="39">
        <f t="shared" si="5"/>
        <v>-6.3E-3</v>
      </c>
      <c r="L92" s="21" t="s">
        <v>874</v>
      </c>
      <c r="M92" s="25" t="s">
        <v>874</v>
      </c>
      <c r="O92"/>
      <c r="P92"/>
      <c r="Q92"/>
      <c r="R92"/>
      <c r="S92"/>
      <c r="T9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pans="1:58" s="54" customFormat="1" x14ac:dyDescent="0.2">
      <c r="A93" s="2" t="s">
        <v>174</v>
      </c>
      <c r="B93" s="2" t="s">
        <v>175</v>
      </c>
      <c r="C93" s="2" t="s">
        <v>16</v>
      </c>
      <c r="D93" s="2" t="s">
        <v>180</v>
      </c>
      <c r="E93" s="38">
        <v>1574997</v>
      </c>
      <c r="F93" s="78"/>
      <c r="G93" s="103">
        <v>4091</v>
      </c>
      <c r="H93" s="113">
        <f t="shared" si="3"/>
        <v>1579088</v>
      </c>
      <c r="I93" s="63">
        <v>1571674</v>
      </c>
      <c r="J93" s="5">
        <f t="shared" si="4"/>
        <v>-3323</v>
      </c>
      <c r="K93" s="39">
        <f t="shared" si="5"/>
        <v>-2.0999999999999999E-3</v>
      </c>
      <c r="L93" s="21" t="s">
        <v>874</v>
      </c>
      <c r="M93" s="25" t="s">
        <v>874</v>
      </c>
      <c r="O93"/>
      <c r="P93"/>
      <c r="Q93"/>
      <c r="R93"/>
      <c r="S93"/>
      <c r="T9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pans="1:58" s="54" customFormat="1" x14ac:dyDescent="0.2">
      <c r="A94" s="2" t="s">
        <v>174</v>
      </c>
      <c r="B94" s="2" t="s">
        <v>175</v>
      </c>
      <c r="C94" s="2" t="s">
        <v>181</v>
      </c>
      <c r="D94" s="2" t="s">
        <v>886</v>
      </c>
      <c r="E94" s="38">
        <v>4722656</v>
      </c>
      <c r="F94" s="78"/>
      <c r="G94" s="103">
        <v>13953</v>
      </c>
      <c r="H94" s="113">
        <f t="shared" si="3"/>
        <v>4736609</v>
      </c>
      <c r="I94" s="63">
        <v>4710179</v>
      </c>
      <c r="J94" s="5">
        <f t="shared" si="4"/>
        <v>-12477</v>
      </c>
      <c r="K94" s="39">
        <f t="shared" si="5"/>
        <v>-2.5999999999999999E-3</v>
      </c>
      <c r="L94" s="21" t="s">
        <v>874</v>
      </c>
      <c r="M94" s="25" t="s">
        <v>874</v>
      </c>
      <c r="O94"/>
      <c r="P94"/>
      <c r="Q94"/>
      <c r="R94"/>
      <c r="S94"/>
      <c r="T94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pans="1:58" s="54" customFormat="1" x14ac:dyDescent="0.2">
      <c r="A95" s="2" t="s">
        <v>182</v>
      </c>
      <c r="B95" s="2" t="s">
        <v>183</v>
      </c>
      <c r="C95" s="2" t="s">
        <v>57</v>
      </c>
      <c r="D95" s="2" t="s">
        <v>184</v>
      </c>
      <c r="E95" s="38">
        <v>196785</v>
      </c>
      <c r="F95" s="78"/>
      <c r="G95" s="103">
        <v>1387</v>
      </c>
      <c r="H95" s="113">
        <f t="shared" si="3"/>
        <v>198172</v>
      </c>
      <c r="I95" s="63">
        <v>155365</v>
      </c>
      <c r="J95" s="5">
        <f t="shared" si="4"/>
        <v>-41420</v>
      </c>
      <c r="K95" s="39">
        <f t="shared" si="5"/>
        <v>-0.21049999999999999</v>
      </c>
      <c r="L95" s="21">
        <v>1</v>
      </c>
      <c r="M95" s="25" t="s">
        <v>874</v>
      </c>
      <c r="O95"/>
      <c r="P95"/>
      <c r="Q95"/>
      <c r="R95"/>
      <c r="S95"/>
      <c r="T95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 spans="1:58" s="54" customFormat="1" x14ac:dyDescent="0.2">
      <c r="A96" s="2" t="s">
        <v>182</v>
      </c>
      <c r="B96" s="2" t="s">
        <v>183</v>
      </c>
      <c r="C96" s="2" t="s">
        <v>185</v>
      </c>
      <c r="D96" s="2" t="s">
        <v>186</v>
      </c>
      <c r="E96" s="38">
        <v>473703</v>
      </c>
      <c r="F96" s="78"/>
      <c r="G96" s="103">
        <v>1632</v>
      </c>
      <c r="H96" s="113">
        <f t="shared" si="3"/>
        <v>475335</v>
      </c>
      <c r="I96" s="63">
        <v>481849</v>
      </c>
      <c r="J96" s="5">
        <f t="shared" si="4"/>
        <v>8146</v>
      </c>
      <c r="K96" s="39">
        <f t="shared" si="5"/>
        <v>1.72E-2</v>
      </c>
      <c r="L96" s="21" t="s">
        <v>874</v>
      </c>
      <c r="M96" s="25" t="s">
        <v>874</v>
      </c>
      <c r="O96"/>
      <c r="P96"/>
      <c r="Q96"/>
      <c r="R96"/>
      <c r="S96"/>
      <c r="T96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 spans="1:58" s="54" customFormat="1" x14ac:dyDescent="0.2">
      <c r="A97" s="2" t="s">
        <v>182</v>
      </c>
      <c r="B97" s="2" t="s">
        <v>183</v>
      </c>
      <c r="C97" s="2" t="s">
        <v>18</v>
      </c>
      <c r="D97" s="2" t="s">
        <v>187</v>
      </c>
      <c r="E97" s="38">
        <v>53579</v>
      </c>
      <c r="F97" s="78"/>
      <c r="G97" s="103">
        <v>471</v>
      </c>
      <c r="H97" s="113">
        <f t="shared" si="3"/>
        <v>54050</v>
      </c>
      <c r="I97" s="63">
        <v>60996</v>
      </c>
      <c r="J97" s="5">
        <f t="shared" si="4"/>
        <v>7417</v>
      </c>
      <c r="K97" s="39">
        <f t="shared" si="5"/>
        <v>0.1384</v>
      </c>
      <c r="L97" s="21">
        <v>1</v>
      </c>
      <c r="M97" s="25" t="s">
        <v>874</v>
      </c>
      <c r="O97"/>
      <c r="P97"/>
      <c r="Q97"/>
      <c r="R97"/>
      <c r="S97"/>
      <c r="T97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 spans="1:58" s="54" customFormat="1" x14ac:dyDescent="0.2">
      <c r="A98" s="2" t="s">
        <v>188</v>
      </c>
      <c r="B98" s="2" t="s">
        <v>189</v>
      </c>
      <c r="C98" s="2" t="s">
        <v>190</v>
      </c>
      <c r="D98" s="2" t="s">
        <v>191</v>
      </c>
      <c r="E98" s="38">
        <v>1151863</v>
      </c>
      <c r="F98" s="78"/>
      <c r="G98" s="103">
        <v>3113</v>
      </c>
      <c r="H98" s="113">
        <f t="shared" si="3"/>
        <v>1154976</v>
      </c>
      <c r="I98" s="63">
        <v>1209276</v>
      </c>
      <c r="J98" s="5">
        <f t="shared" si="4"/>
        <v>57413</v>
      </c>
      <c r="K98" s="39">
        <f t="shared" si="5"/>
        <v>4.9799999999999997E-2</v>
      </c>
      <c r="L98" s="21" t="s">
        <v>874</v>
      </c>
      <c r="M98" s="25" t="s">
        <v>874</v>
      </c>
      <c r="O98"/>
      <c r="P98"/>
      <c r="Q98"/>
      <c r="R98"/>
      <c r="S98"/>
      <c r="T98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 spans="1:58" s="54" customFormat="1" x14ac:dyDescent="0.2">
      <c r="A99" s="2" t="s">
        <v>188</v>
      </c>
      <c r="B99" s="2" t="s">
        <v>189</v>
      </c>
      <c r="C99" s="2" t="s">
        <v>57</v>
      </c>
      <c r="D99" s="2" t="s">
        <v>192</v>
      </c>
      <c r="E99" s="38">
        <v>60596737</v>
      </c>
      <c r="F99" s="78"/>
      <c r="G99" s="103">
        <v>232480</v>
      </c>
      <c r="H99" s="113">
        <f t="shared" si="3"/>
        <v>60829217</v>
      </c>
      <c r="I99" s="63">
        <v>62679186</v>
      </c>
      <c r="J99" s="5">
        <f t="shared" si="4"/>
        <v>2082449</v>
      </c>
      <c r="K99" s="39">
        <f t="shared" si="5"/>
        <v>3.44E-2</v>
      </c>
      <c r="L99" s="21" t="s">
        <v>874</v>
      </c>
      <c r="M99" s="25" t="s">
        <v>874</v>
      </c>
      <c r="O99"/>
      <c r="P99"/>
      <c r="Q99"/>
      <c r="R99"/>
      <c r="S99"/>
      <c r="T99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 spans="1:58" s="54" customFormat="1" x14ac:dyDescent="0.2">
      <c r="A100" s="2" t="s">
        <v>188</v>
      </c>
      <c r="B100" s="2" t="s">
        <v>189</v>
      </c>
      <c r="C100" s="2" t="s">
        <v>193</v>
      </c>
      <c r="D100" s="2" t="s">
        <v>194</v>
      </c>
      <c r="E100" s="38">
        <v>34769542</v>
      </c>
      <c r="F100" s="78"/>
      <c r="G100" s="103">
        <v>159266</v>
      </c>
      <c r="H100" s="113">
        <f t="shared" si="3"/>
        <v>34928808</v>
      </c>
      <c r="I100" s="63">
        <v>36475571</v>
      </c>
      <c r="J100" s="5">
        <f t="shared" si="4"/>
        <v>1706029</v>
      </c>
      <c r="K100" s="39">
        <f t="shared" si="5"/>
        <v>4.9099999999999998E-2</v>
      </c>
      <c r="L100" s="21" t="s">
        <v>874</v>
      </c>
      <c r="M100" s="25" t="s">
        <v>874</v>
      </c>
      <c r="O100"/>
      <c r="P100"/>
      <c r="Q100"/>
      <c r="R100"/>
      <c r="S100"/>
      <c r="T100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pans="1:58" s="54" customFormat="1" x14ac:dyDescent="0.2">
      <c r="A101" s="2" t="s">
        <v>188</v>
      </c>
      <c r="B101" s="2" t="s">
        <v>189</v>
      </c>
      <c r="C101" s="2" t="s">
        <v>84</v>
      </c>
      <c r="D101" s="2" t="s">
        <v>195</v>
      </c>
      <c r="E101" s="38">
        <v>8794219</v>
      </c>
      <c r="F101" s="78"/>
      <c r="G101" s="103">
        <v>27688</v>
      </c>
      <c r="H101" s="113">
        <f t="shared" si="3"/>
        <v>8821907</v>
      </c>
      <c r="I101" s="63">
        <v>9148390</v>
      </c>
      <c r="J101" s="5">
        <f t="shared" si="4"/>
        <v>354171</v>
      </c>
      <c r="K101" s="39">
        <f t="shared" si="5"/>
        <v>4.0300000000000002E-2</v>
      </c>
      <c r="L101" s="21" t="s">
        <v>874</v>
      </c>
      <c r="M101" s="25" t="s">
        <v>874</v>
      </c>
      <c r="O101"/>
      <c r="P101"/>
      <c r="Q101"/>
      <c r="R101"/>
      <c r="S101"/>
      <c r="T101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pans="1:58" s="54" customFormat="1" x14ac:dyDescent="0.2">
      <c r="A102" s="2" t="s">
        <v>188</v>
      </c>
      <c r="B102" s="2" t="s">
        <v>189</v>
      </c>
      <c r="C102" s="2" t="s">
        <v>127</v>
      </c>
      <c r="D102" s="2" t="s">
        <v>196</v>
      </c>
      <c r="E102" s="38">
        <v>3783230</v>
      </c>
      <c r="F102" s="78"/>
      <c r="G102" s="103">
        <v>10996</v>
      </c>
      <c r="H102" s="113">
        <f t="shared" si="3"/>
        <v>3794226</v>
      </c>
      <c r="I102" s="63">
        <v>3660031</v>
      </c>
      <c r="J102" s="5">
        <f t="shared" si="4"/>
        <v>-123199</v>
      </c>
      <c r="K102" s="39">
        <f t="shared" si="5"/>
        <v>-3.2599999999999997E-2</v>
      </c>
      <c r="L102" s="21" t="s">
        <v>874</v>
      </c>
      <c r="M102" s="25" t="s">
        <v>874</v>
      </c>
      <c r="O102"/>
      <c r="P102"/>
      <c r="Q102"/>
      <c r="R102"/>
      <c r="S102"/>
      <c r="T10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 spans="1:58" s="54" customFormat="1" x14ac:dyDescent="0.2">
      <c r="A103" s="2" t="s">
        <v>188</v>
      </c>
      <c r="B103" s="2" t="s">
        <v>189</v>
      </c>
      <c r="C103" s="2" t="s">
        <v>197</v>
      </c>
      <c r="D103" s="2" t="s">
        <v>198</v>
      </c>
      <c r="E103" s="38">
        <v>4562066</v>
      </c>
      <c r="F103" s="78"/>
      <c r="G103" s="103">
        <v>12775</v>
      </c>
      <c r="H103" s="113">
        <f t="shared" si="3"/>
        <v>4574841</v>
      </c>
      <c r="I103" s="63">
        <v>4741940</v>
      </c>
      <c r="J103" s="5">
        <f t="shared" si="4"/>
        <v>179874</v>
      </c>
      <c r="K103" s="39">
        <f t="shared" si="5"/>
        <v>3.9399999999999998E-2</v>
      </c>
      <c r="L103" s="21" t="s">
        <v>874</v>
      </c>
      <c r="M103" s="25" t="s">
        <v>874</v>
      </c>
      <c r="O103"/>
      <c r="P103"/>
      <c r="Q103"/>
      <c r="R103"/>
      <c r="S103"/>
      <c r="T10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 spans="1:58" s="54" customFormat="1" x14ac:dyDescent="0.2">
      <c r="A104" s="2" t="s">
        <v>199</v>
      </c>
      <c r="B104" s="2" t="s">
        <v>200</v>
      </c>
      <c r="C104" s="2" t="s">
        <v>201</v>
      </c>
      <c r="D104" s="2" t="s">
        <v>202</v>
      </c>
      <c r="E104" s="38">
        <v>1100244</v>
      </c>
      <c r="F104" s="78"/>
      <c r="G104" s="103">
        <v>2723</v>
      </c>
      <c r="H104" s="113">
        <f t="shared" si="3"/>
        <v>1102967</v>
      </c>
      <c r="I104" s="63">
        <v>1171990</v>
      </c>
      <c r="J104" s="5">
        <f t="shared" si="4"/>
        <v>71746</v>
      </c>
      <c r="K104" s="39">
        <f t="shared" si="5"/>
        <v>6.5199999999999994E-2</v>
      </c>
      <c r="L104" s="21" t="s">
        <v>874</v>
      </c>
      <c r="M104" s="25" t="s">
        <v>874</v>
      </c>
      <c r="O104"/>
      <c r="P104"/>
      <c r="Q104"/>
      <c r="R104"/>
      <c r="S104"/>
      <c r="T104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 spans="1:58" s="54" customFormat="1" x14ac:dyDescent="0.2">
      <c r="A105" s="2" t="s">
        <v>199</v>
      </c>
      <c r="B105" s="2" t="s">
        <v>200</v>
      </c>
      <c r="C105" s="2" t="s">
        <v>26</v>
      </c>
      <c r="D105" s="2" t="s">
        <v>203</v>
      </c>
      <c r="E105" s="38">
        <v>677403</v>
      </c>
      <c r="F105" s="78"/>
      <c r="G105" s="103">
        <v>3224</v>
      </c>
      <c r="H105" s="113">
        <f t="shared" si="3"/>
        <v>680627</v>
      </c>
      <c r="I105" s="63">
        <v>629492</v>
      </c>
      <c r="J105" s="5">
        <f t="shared" si="4"/>
        <v>-47911</v>
      </c>
      <c r="K105" s="39">
        <f t="shared" si="5"/>
        <v>-7.0699999999999999E-2</v>
      </c>
      <c r="L105" s="21">
        <v>1</v>
      </c>
      <c r="M105" s="25" t="s">
        <v>874</v>
      </c>
      <c r="O105"/>
      <c r="P105"/>
      <c r="Q105"/>
      <c r="R105"/>
      <c r="S105"/>
      <c r="T105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 spans="1:58" s="54" customFormat="1" x14ac:dyDescent="0.2">
      <c r="A106" s="2" t="s">
        <v>199</v>
      </c>
      <c r="B106" s="2" t="s">
        <v>200</v>
      </c>
      <c r="C106" s="2" t="s">
        <v>57</v>
      </c>
      <c r="D106" s="2" t="s">
        <v>204</v>
      </c>
      <c r="E106" s="38">
        <v>573141</v>
      </c>
      <c r="F106" s="78"/>
      <c r="G106" s="103">
        <v>3262</v>
      </c>
      <c r="H106" s="113">
        <f t="shared" si="3"/>
        <v>576403</v>
      </c>
      <c r="I106" s="63">
        <v>575802</v>
      </c>
      <c r="J106" s="5">
        <f t="shared" si="4"/>
        <v>2661</v>
      </c>
      <c r="K106" s="39">
        <f t="shared" si="5"/>
        <v>4.5999999999999999E-3</v>
      </c>
      <c r="L106" s="21" t="s">
        <v>874</v>
      </c>
      <c r="M106" s="25" t="s">
        <v>874</v>
      </c>
      <c r="O106"/>
      <c r="P106"/>
      <c r="Q106"/>
      <c r="R106"/>
      <c r="S106"/>
      <c r="T106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 spans="1:58" s="54" customFormat="1" x14ac:dyDescent="0.2">
      <c r="A107" s="2" t="s">
        <v>205</v>
      </c>
      <c r="B107" s="2" t="s">
        <v>206</v>
      </c>
      <c r="C107" s="2" t="s">
        <v>207</v>
      </c>
      <c r="D107" s="2" t="s">
        <v>208</v>
      </c>
      <c r="E107" s="38">
        <v>1129032</v>
      </c>
      <c r="F107" s="78"/>
      <c r="G107" s="103">
        <v>3305</v>
      </c>
      <c r="H107" s="113">
        <f t="shared" si="3"/>
        <v>1132337</v>
      </c>
      <c r="I107" s="63">
        <v>1207322</v>
      </c>
      <c r="J107" s="5">
        <f t="shared" si="4"/>
        <v>78290</v>
      </c>
      <c r="K107" s="39">
        <f t="shared" si="5"/>
        <v>6.93E-2</v>
      </c>
      <c r="L107" s="21" t="s">
        <v>874</v>
      </c>
      <c r="M107" s="25" t="s">
        <v>874</v>
      </c>
      <c r="O107"/>
      <c r="P107"/>
      <c r="Q107"/>
      <c r="R107"/>
      <c r="S107"/>
      <c r="T107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 spans="1:58" s="54" customFormat="1" x14ac:dyDescent="0.2">
      <c r="A108" s="2" t="s">
        <v>205</v>
      </c>
      <c r="B108" s="2" t="s">
        <v>206</v>
      </c>
      <c r="C108" s="2" t="s">
        <v>209</v>
      </c>
      <c r="D108" s="2" t="s">
        <v>210</v>
      </c>
      <c r="E108" s="38">
        <v>2048890</v>
      </c>
      <c r="F108" s="78"/>
      <c r="G108" s="103">
        <v>5478</v>
      </c>
      <c r="H108" s="113">
        <f t="shared" si="3"/>
        <v>2054368</v>
      </c>
      <c r="I108" s="63">
        <v>2089576</v>
      </c>
      <c r="J108" s="5">
        <f t="shared" si="4"/>
        <v>40686</v>
      </c>
      <c r="K108" s="39">
        <f t="shared" si="5"/>
        <v>1.9900000000000001E-2</v>
      </c>
      <c r="L108" s="21" t="s">
        <v>874</v>
      </c>
      <c r="M108" s="25" t="s">
        <v>874</v>
      </c>
      <c r="O108"/>
      <c r="P108"/>
      <c r="Q108"/>
      <c r="R108"/>
      <c r="S108"/>
      <c r="T108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 spans="1:58" s="54" customFormat="1" x14ac:dyDescent="0.2">
      <c r="A109" s="2" t="s">
        <v>205</v>
      </c>
      <c r="B109" s="2" t="s">
        <v>206</v>
      </c>
      <c r="C109" s="2" t="s">
        <v>26</v>
      </c>
      <c r="D109" s="2" t="s">
        <v>211</v>
      </c>
      <c r="E109" s="38">
        <v>3948760</v>
      </c>
      <c r="F109" s="78"/>
      <c r="G109" s="103">
        <v>18478</v>
      </c>
      <c r="H109" s="113">
        <f t="shared" si="3"/>
        <v>3967238</v>
      </c>
      <c r="I109" s="63">
        <v>4280255</v>
      </c>
      <c r="J109" s="5">
        <f t="shared" si="4"/>
        <v>331495</v>
      </c>
      <c r="K109" s="39">
        <f t="shared" si="5"/>
        <v>8.3900000000000002E-2</v>
      </c>
      <c r="L109" s="21" t="s">
        <v>874</v>
      </c>
      <c r="M109" s="25" t="s">
        <v>874</v>
      </c>
      <c r="O109"/>
      <c r="P109"/>
      <c r="Q109"/>
      <c r="R109"/>
      <c r="S109"/>
      <c r="T109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 spans="1:58" s="54" customFormat="1" x14ac:dyDescent="0.2">
      <c r="A110" s="2" t="s">
        <v>205</v>
      </c>
      <c r="B110" s="2" t="s">
        <v>206</v>
      </c>
      <c r="C110" s="2" t="s">
        <v>57</v>
      </c>
      <c r="D110" s="2" t="s">
        <v>212</v>
      </c>
      <c r="E110" s="38">
        <v>779975</v>
      </c>
      <c r="F110" s="78"/>
      <c r="G110" s="103">
        <v>2412</v>
      </c>
      <c r="H110" s="113">
        <f t="shared" si="3"/>
        <v>782387</v>
      </c>
      <c r="I110" s="63">
        <v>786546</v>
      </c>
      <c r="J110" s="5">
        <f t="shared" si="4"/>
        <v>6571</v>
      </c>
      <c r="K110" s="39">
        <f t="shared" si="5"/>
        <v>8.3999999999999995E-3</v>
      </c>
      <c r="L110" s="21" t="s">
        <v>874</v>
      </c>
      <c r="M110" s="25" t="s">
        <v>874</v>
      </c>
      <c r="O110"/>
      <c r="P110"/>
      <c r="Q110"/>
      <c r="R110"/>
      <c r="S110"/>
      <c r="T110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 spans="1:58" s="54" customFormat="1" x14ac:dyDescent="0.2">
      <c r="A111" s="2" t="s">
        <v>205</v>
      </c>
      <c r="B111" s="2" t="s">
        <v>206</v>
      </c>
      <c r="C111" s="2" t="s">
        <v>79</v>
      </c>
      <c r="D111" s="2" t="s">
        <v>213</v>
      </c>
      <c r="E111" s="38">
        <v>1375192</v>
      </c>
      <c r="F111" s="78"/>
      <c r="G111" s="103">
        <v>4231</v>
      </c>
      <c r="H111" s="113">
        <f t="shared" si="3"/>
        <v>1379423</v>
      </c>
      <c r="I111" s="63">
        <v>1390282</v>
      </c>
      <c r="J111" s="5">
        <f t="shared" si="4"/>
        <v>15090</v>
      </c>
      <c r="K111" s="39">
        <f t="shared" si="5"/>
        <v>1.0999999999999999E-2</v>
      </c>
      <c r="L111" s="21" t="s">
        <v>874</v>
      </c>
      <c r="M111" s="25" t="s">
        <v>874</v>
      </c>
      <c r="O111"/>
      <c r="P111"/>
      <c r="Q111"/>
      <c r="R111"/>
      <c r="S111"/>
      <c r="T111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spans="1:58" s="54" customFormat="1" x14ac:dyDescent="0.2">
      <c r="A112" s="2" t="s">
        <v>205</v>
      </c>
      <c r="B112" s="2" t="s">
        <v>206</v>
      </c>
      <c r="C112" s="2" t="s">
        <v>16</v>
      </c>
      <c r="D112" s="2" t="s">
        <v>214</v>
      </c>
      <c r="E112" s="38">
        <v>771375</v>
      </c>
      <c r="F112" s="78"/>
      <c r="G112" s="103">
        <v>3419</v>
      </c>
      <c r="H112" s="113">
        <f t="shared" si="3"/>
        <v>774794</v>
      </c>
      <c r="I112" s="63">
        <v>904190</v>
      </c>
      <c r="J112" s="5">
        <f t="shared" si="4"/>
        <v>132815</v>
      </c>
      <c r="K112" s="39">
        <f t="shared" si="5"/>
        <v>0.17219999999999999</v>
      </c>
      <c r="L112" s="21" t="s">
        <v>874</v>
      </c>
      <c r="M112" s="25" t="s">
        <v>874</v>
      </c>
      <c r="O112"/>
      <c r="P112"/>
      <c r="Q112"/>
      <c r="R112"/>
      <c r="S112"/>
      <c r="T11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 spans="1:58" s="54" customFormat="1" x14ac:dyDescent="0.2">
      <c r="A113" s="2" t="s">
        <v>205</v>
      </c>
      <c r="B113" s="2" t="s">
        <v>206</v>
      </c>
      <c r="C113" s="2" t="s">
        <v>215</v>
      </c>
      <c r="D113" s="2" t="s">
        <v>216</v>
      </c>
      <c r="E113" s="38">
        <v>50021746</v>
      </c>
      <c r="F113" s="78"/>
      <c r="G113" s="103">
        <v>153880</v>
      </c>
      <c r="H113" s="113">
        <f t="shared" si="3"/>
        <v>50175626</v>
      </c>
      <c r="I113" s="63">
        <v>49829708</v>
      </c>
      <c r="J113" s="5">
        <f t="shared" si="4"/>
        <v>-192038</v>
      </c>
      <c r="K113" s="39">
        <f t="shared" si="5"/>
        <v>-3.8E-3</v>
      </c>
      <c r="L113" s="21" t="s">
        <v>874</v>
      </c>
      <c r="M113" s="25" t="s">
        <v>874</v>
      </c>
      <c r="O113"/>
      <c r="P113"/>
      <c r="Q113"/>
      <c r="R113"/>
      <c r="S113"/>
      <c r="T11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pans="1:58" s="54" customFormat="1" x14ac:dyDescent="0.2">
      <c r="A114" s="2" t="s">
        <v>205</v>
      </c>
      <c r="B114" s="2" t="s">
        <v>206</v>
      </c>
      <c r="C114" s="2" t="s">
        <v>67</v>
      </c>
      <c r="D114" s="2" t="s">
        <v>217</v>
      </c>
      <c r="E114" s="38">
        <v>1417789</v>
      </c>
      <c r="F114" s="78"/>
      <c r="G114" s="103">
        <v>4726</v>
      </c>
      <c r="H114" s="113">
        <f t="shared" si="3"/>
        <v>1422515</v>
      </c>
      <c r="I114" s="63">
        <v>1428282</v>
      </c>
      <c r="J114" s="5">
        <f t="shared" si="4"/>
        <v>10493</v>
      </c>
      <c r="K114" s="39">
        <f t="shared" si="5"/>
        <v>7.4000000000000003E-3</v>
      </c>
      <c r="L114" s="21" t="s">
        <v>874</v>
      </c>
      <c r="M114" s="25" t="s">
        <v>874</v>
      </c>
      <c r="O114"/>
      <c r="P114"/>
      <c r="Q114"/>
      <c r="R114"/>
      <c r="S114"/>
      <c r="T114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pans="1:58" s="54" customFormat="1" x14ac:dyDescent="0.2">
      <c r="A115" s="2" t="s">
        <v>205</v>
      </c>
      <c r="B115" s="2" t="s">
        <v>206</v>
      </c>
      <c r="C115" s="2" t="s">
        <v>168</v>
      </c>
      <c r="D115" s="2" t="s">
        <v>218</v>
      </c>
      <c r="E115" s="38">
        <v>6660076</v>
      </c>
      <c r="F115" s="78"/>
      <c r="G115" s="103">
        <v>21481</v>
      </c>
      <c r="H115" s="113">
        <f t="shared" si="3"/>
        <v>6681557</v>
      </c>
      <c r="I115" s="63">
        <v>6931415</v>
      </c>
      <c r="J115" s="5">
        <f t="shared" si="4"/>
        <v>271339</v>
      </c>
      <c r="K115" s="39">
        <f t="shared" si="5"/>
        <v>4.07E-2</v>
      </c>
      <c r="L115" s="21" t="s">
        <v>874</v>
      </c>
      <c r="M115" s="25" t="s">
        <v>874</v>
      </c>
      <c r="O115"/>
      <c r="P115"/>
      <c r="Q115"/>
      <c r="R115"/>
      <c r="S115"/>
      <c r="T115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 spans="1:58" s="54" customFormat="1" x14ac:dyDescent="0.2">
      <c r="A116" s="2" t="s">
        <v>205</v>
      </c>
      <c r="B116" s="2" t="s">
        <v>206</v>
      </c>
      <c r="C116" s="2" t="s">
        <v>219</v>
      </c>
      <c r="D116" s="2" t="s">
        <v>220</v>
      </c>
      <c r="E116" s="38">
        <v>898772</v>
      </c>
      <c r="F116" s="78"/>
      <c r="G116" s="103">
        <v>3217</v>
      </c>
      <c r="H116" s="113">
        <f t="shared" si="3"/>
        <v>901989</v>
      </c>
      <c r="I116" s="63">
        <v>899280</v>
      </c>
      <c r="J116" s="5">
        <f t="shared" si="4"/>
        <v>508</v>
      </c>
      <c r="K116" s="39">
        <f t="shared" si="5"/>
        <v>5.9999999999999995E-4</v>
      </c>
      <c r="L116" s="21" t="s">
        <v>874</v>
      </c>
      <c r="M116" s="25" t="s">
        <v>874</v>
      </c>
      <c r="O116"/>
      <c r="P116"/>
      <c r="Q116"/>
      <c r="R116"/>
      <c r="S116"/>
      <c r="T116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 spans="1:58" s="54" customFormat="1" x14ac:dyDescent="0.2">
      <c r="A117" s="2" t="s">
        <v>221</v>
      </c>
      <c r="B117" s="2" t="s">
        <v>222</v>
      </c>
      <c r="C117" s="2" t="s">
        <v>26</v>
      </c>
      <c r="D117" s="2" t="s">
        <v>223</v>
      </c>
      <c r="E117" s="38">
        <v>1993183</v>
      </c>
      <c r="F117" s="78"/>
      <c r="G117" s="103">
        <v>6750</v>
      </c>
      <c r="H117" s="113">
        <f t="shared" si="3"/>
        <v>1999933</v>
      </c>
      <c r="I117" s="63">
        <v>2056958</v>
      </c>
      <c r="J117" s="5">
        <f t="shared" si="4"/>
        <v>63775</v>
      </c>
      <c r="K117" s="39">
        <f t="shared" si="5"/>
        <v>3.2000000000000001E-2</v>
      </c>
      <c r="L117" s="21" t="s">
        <v>874</v>
      </c>
      <c r="M117" s="25" t="s">
        <v>874</v>
      </c>
      <c r="O117"/>
      <c r="P117"/>
      <c r="Q117"/>
      <c r="R117"/>
      <c r="S117"/>
      <c r="T117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 spans="1:58" s="54" customFormat="1" x14ac:dyDescent="0.2">
      <c r="A118" s="2" t="s">
        <v>221</v>
      </c>
      <c r="B118" s="2" t="s">
        <v>222</v>
      </c>
      <c r="C118" s="2" t="s">
        <v>224</v>
      </c>
      <c r="D118" s="2" t="s">
        <v>225</v>
      </c>
      <c r="E118" s="38">
        <v>654875</v>
      </c>
      <c r="F118" s="78"/>
      <c r="G118" s="103">
        <v>2337</v>
      </c>
      <c r="H118" s="113">
        <f t="shared" si="3"/>
        <v>657212</v>
      </c>
      <c r="I118" s="63">
        <v>656687</v>
      </c>
      <c r="J118" s="5">
        <f t="shared" si="4"/>
        <v>1812</v>
      </c>
      <c r="K118" s="39">
        <f t="shared" si="5"/>
        <v>2.8E-3</v>
      </c>
      <c r="L118" s="21" t="s">
        <v>874</v>
      </c>
      <c r="M118" s="25" t="s">
        <v>874</v>
      </c>
      <c r="O118"/>
      <c r="P118"/>
      <c r="Q118"/>
      <c r="R118"/>
      <c r="S118"/>
      <c r="T118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 spans="1:58" s="54" customFormat="1" x14ac:dyDescent="0.2">
      <c r="A119" s="2" t="s">
        <v>221</v>
      </c>
      <c r="B119" s="2" t="s">
        <v>222</v>
      </c>
      <c r="C119" s="2" t="s">
        <v>226</v>
      </c>
      <c r="D119" s="2" t="s">
        <v>227</v>
      </c>
      <c r="E119" s="38">
        <v>667076</v>
      </c>
      <c r="F119" s="78"/>
      <c r="G119" s="103">
        <v>2434</v>
      </c>
      <c r="H119" s="113">
        <f t="shared" si="3"/>
        <v>669510</v>
      </c>
      <c r="I119" s="63">
        <v>693772</v>
      </c>
      <c r="J119" s="5">
        <f t="shared" si="4"/>
        <v>26696</v>
      </c>
      <c r="K119" s="39">
        <f t="shared" si="5"/>
        <v>0.04</v>
      </c>
      <c r="L119" s="21" t="s">
        <v>874</v>
      </c>
      <c r="M119" s="25" t="s">
        <v>874</v>
      </c>
      <c r="O119"/>
      <c r="P119"/>
      <c r="Q119"/>
      <c r="R119"/>
      <c r="S119"/>
      <c r="T119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pans="1:58" s="54" customFormat="1" x14ac:dyDescent="0.2">
      <c r="A120" s="2" t="s">
        <v>228</v>
      </c>
      <c r="B120" s="2" t="s">
        <v>229</v>
      </c>
      <c r="C120" s="2" t="s">
        <v>230</v>
      </c>
      <c r="D120" s="2" t="s">
        <v>231</v>
      </c>
      <c r="E120" s="38">
        <v>5850</v>
      </c>
      <c r="F120" s="78"/>
      <c r="G120" s="103">
        <v>0</v>
      </c>
      <c r="H120" s="113">
        <f t="shared" si="3"/>
        <v>5850</v>
      </c>
      <c r="I120" s="63">
        <v>7196</v>
      </c>
      <c r="J120" s="5">
        <f t="shared" si="4"/>
        <v>1346</v>
      </c>
      <c r="K120" s="39">
        <f t="shared" si="5"/>
        <v>0.2301</v>
      </c>
      <c r="L120" s="21">
        <v>1</v>
      </c>
      <c r="M120" s="25">
        <v>1</v>
      </c>
      <c r="O120"/>
      <c r="P120"/>
      <c r="Q120"/>
      <c r="R120"/>
      <c r="S120"/>
      <c r="T120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pans="1:58" s="54" customFormat="1" x14ac:dyDescent="0.2">
      <c r="A121" s="2" t="s">
        <v>228</v>
      </c>
      <c r="B121" s="2" t="s">
        <v>229</v>
      </c>
      <c r="C121" s="2" t="s">
        <v>59</v>
      </c>
      <c r="D121" s="2" t="s">
        <v>232</v>
      </c>
      <c r="E121" s="38">
        <v>601111</v>
      </c>
      <c r="F121" s="78"/>
      <c r="G121" s="103">
        <v>6469</v>
      </c>
      <c r="H121" s="113">
        <f t="shared" si="3"/>
        <v>607580</v>
      </c>
      <c r="I121" s="63">
        <v>497806</v>
      </c>
      <c r="J121" s="5">
        <f t="shared" si="4"/>
        <v>-103305</v>
      </c>
      <c r="K121" s="39">
        <f t="shared" si="5"/>
        <v>-0.1719</v>
      </c>
      <c r="L121" s="21" t="s">
        <v>874</v>
      </c>
      <c r="M121" s="25" t="s">
        <v>874</v>
      </c>
      <c r="O121"/>
      <c r="P121"/>
      <c r="Q121"/>
      <c r="R121"/>
      <c r="S121"/>
      <c r="T121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pans="1:58" s="54" customFormat="1" x14ac:dyDescent="0.2">
      <c r="A122" s="2" t="s">
        <v>228</v>
      </c>
      <c r="B122" s="2" t="s">
        <v>229</v>
      </c>
      <c r="C122" s="2" t="s">
        <v>233</v>
      </c>
      <c r="D122" s="2" t="s">
        <v>234</v>
      </c>
      <c r="E122" s="38">
        <v>1416120</v>
      </c>
      <c r="F122" s="78"/>
      <c r="G122" s="103">
        <v>4571</v>
      </c>
      <c r="H122" s="113">
        <f t="shared" si="3"/>
        <v>1420691</v>
      </c>
      <c r="I122" s="63">
        <v>1431829</v>
      </c>
      <c r="J122" s="5">
        <f t="shared" si="4"/>
        <v>15709</v>
      </c>
      <c r="K122" s="39">
        <f t="shared" si="5"/>
        <v>1.11E-2</v>
      </c>
      <c r="L122" s="21" t="s">
        <v>874</v>
      </c>
      <c r="M122" s="25" t="s">
        <v>874</v>
      </c>
      <c r="O122"/>
      <c r="P122"/>
      <c r="Q122"/>
      <c r="R122"/>
      <c r="S122"/>
      <c r="T12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pans="1:58" s="54" customFormat="1" x14ac:dyDescent="0.2">
      <c r="A123" s="2" t="s">
        <v>228</v>
      </c>
      <c r="B123" s="2" t="s">
        <v>229</v>
      </c>
      <c r="C123" s="2" t="s">
        <v>95</v>
      </c>
      <c r="D123" s="2" t="s">
        <v>235</v>
      </c>
      <c r="E123" s="38">
        <v>706389</v>
      </c>
      <c r="F123" s="78"/>
      <c r="G123" s="103">
        <v>2554</v>
      </c>
      <c r="H123" s="113">
        <f t="shared" si="3"/>
        <v>708943</v>
      </c>
      <c r="I123" s="63">
        <v>708111</v>
      </c>
      <c r="J123" s="5">
        <f t="shared" si="4"/>
        <v>1722</v>
      </c>
      <c r="K123" s="39">
        <f t="shared" si="5"/>
        <v>2.3999999999999998E-3</v>
      </c>
      <c r="L123" s="21" t="s">
        <v>874</v>
      </c>
      <c r="M123" s="25" t="s">
        <v>874</v>
      </c>
      <c r="O123"/>
      <c r="P123"/>
      <c r="Q123"/>
      <c r="R123"/>
      <c r="S123"/>
      <c r="T12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 spans="1:58" s="54" customFormat="1" x14ac:dyDescent="0.2">
      <c r="A124" s="2" t="s">
        <v>228</v>
      </c>
      <c r="B124" s="2" t="s">
        <v>229</v>
      </c>
      <c r="C124" s="2" t="s">
        <v>236</v>
      </c>
      <c r="D124" s="2" t="s">
        <v>237</v>
      </c>
      <c r="E124" s="38">
        <v>5233932</v>
      </c>
      <c r="F124" s="78"/>
      <c r="G124" s="103">
        <v>16764</v>
      </c>
      <c r="H124" s="113">
        <f t="shared" si="3"/>
        <v>5250696</v>
      </c>
      <c r="I124" s="63">
        <v>5188504</v>
      </c>
      <c r="J124" s="5">
        <f t="shared" si="4"/>
        <v>-45428</v>
      </c>
      <c r="K124" s="39">
        <f t="shared" si="5"/>
        <v>-8.6999999999999994E-3</v>
      </c>
      <c r="L124" s="21" t="s">
        <v>874</v>
      </c>
      <c r="M124" s="25" t="s">
        <v>874</v>
      </c>
      <c r="O124"/>
      <c r="P124"/>
      <c r="Q124"/>
      <c r="R124"/>
      <c r="S124"/>
      <c r="T124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 spans="1:58" s="54" customFormat="1" x14ac:dyDescent="0.2">
      <c r="A125" s="2" t="s">
        <v>238</v>
      </c>
      <c r="B125" s="2" t="s">
        <v>239</v>
      </c>
      <c r="C125" s="2" t="s">
        <v>240</v>
      </c>
      <c r="D125" s="2" t="s">
        <v>241</v>
      </c>
      <c r="E125" s="38">
        <v>3179245</v>
      </c>
      <c r="F125" s="78"/>
      <c r="G125" s="103">
        <v>8199</v>
      </c>
      <c r="H125" s="113">
        <f t="shared" si="3"/>
        <v>3187444</v>
      </c>
      <c r="I125" s="63">
        <v>3342406</v>
      </c>
      <c r="J125" s="5">
        <f t="shared" si="4"/>
        <v>163161</v>
      </c>
      <c r="K125" s="39">
        <f t="shared" si="5"/>
        <v>5.1299999999999998E-2</v>
      </c>
      <c r="L125" s="21" t="s">
        <v>874</v>
      </c>
      <c r="M125" s="25" t="s">
        <v>874</v>
      </c>
      <c r="O125"/>
      <c r="P125"/>
      <c r="Q125"/>
      <c r="R125"/>
      <c r="S125"/>
      <c r="T125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pans="1:58" s="54" customFormat="1" x14ac:dyDescent="0.2">
      <c r="A126" s="2" t="s">
        <v>238</v>
      </c>
      <c r="B126" s="2" t="s">
        <v>239</v>
      </c>
      <c r="C126" s="2" t="s">
        <v>242</v>
      </c>
      <c r="D126" s="2" t="s">
        <v>243</v>
      </c>
      <c r="E126" s="38">
        <v>250209</v>
      </c>
      <c r="F126" s="78"/>
      <c r="G126" s="103">
        <v>977</v>
      </c>
      <c r="H126" s="113">
        <f t="shared" si="3"/>
        <v>251186</v>
      </c>
      <c r="I126" s="63">
        <v>230796</v>
      </c>
      <c r="J126" s="5">
        <f t="shared" si="4"/>
        <v>-19413</v>
      </c>
      <c r="K126" s="39">
        <f t="shared" si="5"/>
        <v>-7.7600000000000002E-2</v>
      </c>
      <c r="L126" s="21" t="s">
        <v>874</v>
      </c>
      <c r="M126" s="25" t="s">
        <v>874</v>
      </c>
      <c r="O126"/>
      <c r="P126"/>
      <c r="Q126"/>
      <c r="R126"/>
      <c r="S126"/>
      <c r="T126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pans="1:58" s="54" customFormat="1" x14ac:dyDescent="0.2">
      <c r="A127" s="2" t="s">
        <v>238</v>
      </c>
      <c r="B127" s="2" t="s">
        <v>239</v>
      </c>
      <c r="C127" s="2" t="s">
        <v>161</v>
      </c>
      <c r="D127" s="2" t="s">
        <v>244</v>
      </c>
      <c r="E127" s="38">
        <v>1074698</v>
      </c>
      <c r="F127" s="78"/>
      <c r="G127" s="103">
        <v>2998</v>
      </c>
      <c r="H127" s="113">
        <f t="shared" si="3"/>
        <v>1077696</v>
      </c>
      <c r="I127" s="63">
        <v>1157317</v>
      </c>
      <c r="J127" s="5">
        <f t="shared" si="4"/>
        <v>82619</v>
      </c>
      <c r="K127" s="39">
        <f t="shared" si="5"/>
        <v>7.6899999999999996E-2</v>
      </c>
      <c r="L127" s="21" t="s">
        <v>874</v>
      </c>
      <c r="M127" s="25" t="s">
        <v>874</v>
      </c>
      <c r="O127"/>
      <c r="P127"/>
      <c r="Q127"/>
      <c r="R127"/>
      <c r="S127"/>
      <c r="T127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pans="1:58" s="54" customFormat="1" x14ac:dyDescent="0.2">
      <c r="A128" s="2" t="s">
        <v>238</v>
      </c>
      <c r="B128" s="2" t="s">
        <v>239</v>
      </c>
      <c r="C128" s="2" t="s">
        <v>245</v>
      </c>
      <c r="D128" s="2" t="s">
        <v>246</v>
      </c>
      <c r="E128" s="38">
        <v>1254783</v>
      </c>
      <c r="F128" s="78"/>
      <c r="G128" s="103">
        <v>4144</v>
      </c>
      <c r="H128" s="113">
        <f t="shared" si="3"/>
        <v>1258927</v>
      </c>
      <c r="I128" s="63">
        <v>1189938</v>
      </c>
      <c r="J128" s="5">
        <f t="shared" si="4"/>
        <v>-64845</v>
      </c>
      <c r="K128" s="39">
        <f t="shared" si="5"/>
        <v>-5.1700000000000003E-2</v>
      </c>
      <c r="L128" s="21" t="s">
        <v>874</v>
      </c>
      <c r="M128" s="25" t="s">
        <v>874</v>
      </c>
      <c r="O128"/>
      <c r="P128"/>
      <c r="Q128"/>
      <c r="R128"/>
      <c r="S128"/>
      <c r="T128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 spans="1:58" s="54" customFormat="1" x14ac:dyDescent="0.2">
      <c r="A129" s="2" t="s">
        <v>238</v>
      </c>
      <c r="B129" s="2" t="s">
        <v>239</v>
      </c>
      <c r="C129" s="2" t="s">
        <v>57</v>
      </c>
      <c r="D129" s="2" t="s">
        <v>247</v>
      </c>
      <c r="E129" s="38">
        <v>6153751</v>
      </c>
      <c r="F129" s="78"/>
      <c r="G129" s="103">
        <v>18433</v>
      </c>
      <c r="H129" s="113">
        <f t="shared" si="3"/>
        <v>6172184</v>
      </c>
      <c r="I129" s="63">
        <v>6189158</v>
      </c>
      <c r="J129" s="5">
        <f t="shared" si="4"/>
        <v>35407</v>
      </c>
      <c r="K129" s="39">
        <f t="shared" si="5"/>
        <v>5.7999999999999996E-3</v>
      </c>
      <c r="L129" s="21" t="s">
        <v>874</v>
      </c>
      <c r="M129" s="25" t="s">
        <v>874</v>
      </c>
      <c r="O129"/>
      <c r="P129"/>
      <c r="Q129"/>
      <c r="R129"/>
      <c r="S129"/>
      <c r="T129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 spans="1:58" s="54" customFormat="1" x14ac:dyDescent="0.2">
      <c r="A130" s="2" t="s">
        <v>238</v>
      </c>
      <c r="B130" s="2" t="s">
        <v>239</v>
      </c>
      <c r="C130" s="2" t="s">
        <v>79</v>
      </c>
      <c r="D130" s="2" t="s">
        <v>248</v>
      </c>
      <c r="E130" s="38">
        <v>5133171</v>
      </c>
      <c r="F130" s="78"/>
      <c r="G130" s="103">
        <v>15824</v>
      </c>
      <c r="H130" s="113">
        <f t="shared" si="3"/>
        <v>5148995</v>
      </c>
      <c r="I130" s="63">
        <v>5176002</v>
      </c>
      <c r="J130" s="5">
        <f t="shared" si="4"/>
        <v>42831</v>
      </c>
      <c r="K130" s="39">
        <f t="shared" si="5"/>
        <v>8.3000000000000001E-3</v>
      </c>
      <c r="L130" s="21" t="s">
        <v>874</v>
      </c>
      <c r="M130" s="25" t="s">
        <v>874</v>
      </c>
      <c r="O130"/>
      <c r="P130"/>
      <c r="Q130"/>
      <c r="R130"/>
      <c r="S130"/>
      <c r="T130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pans="1:58" s="54" customFormat="1" x14ac:dyDescent="0.2">
      <c r="A131" s="2" t="s">
        <v>238</v>
      </c>
      <c r="B131" s="2" t="s">
        <v>239</v>
      </c>
      <c r="C131" s="2" t="s">
        <v>82</v>
      </c>
      <c r="D131" s="2" t="s">
        <v>249</v>
      </c>
      <c r="E131" s="38">
        <v>1831879</v>
      </c>
      <c r="F131" s="78"/>
      <c r="G131" s="103">
        <v>5796</v>
      </c>
      <c r="H131" s="113">
        <f t="shared" si="3"/>
        <v>1837675</v>
      </c>
      <c r="I131" s="63">
        <v>2098564</v>
      </c>
      <c r="J131" s="5">
        <f t="shared" si="4"/>
        <v>266685</v>
      </c>
      <c r="K131" s="39">
        <f t="shared" si="5"/>
        <v>0.14560000000000001</v>
      </c>
      <c r="L131" s="21" t="s">
        <v>874</v>
      </c>
      <c r="M131" s="25" t="s">
        <v>874</v>
      </c>
      <c r="O131"/>
      <c r="P131"/>
      <c r="Q131"/>
      <c r="R131"/>
      <c r="S131"/>
      <c r="T131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pans="1:58" s="54" customFormat="1" x14ac:dyDescent="0.2">
      <c r="A132" s="2" t="s">
        <v>238</v>
      </c>
      <c r="B132" s="2" t="s">
        <v>239</v>
      </c>
      <c r="C132" s="2" t="s">
        <v>233</v>
      </c>
      <c r="D132" s="2" t="s">
        <v>250</v>
      </c>
      <c r="E132" s="38">
        <v>1001190</v>
      </c>
      <c r="F132" s="78"/>
      <c r="G132" s="103">
        <v>3633</v>
      </c>
      <c r="H132" s="113">
        <f t="shared" si="3"/>
        <v>1004823</v>
      </c>
      <c r="I132" s="63">
        <v>1028207</v>
      </c>
      <c r="J132" s="5">
        <f t="shared" si="4"/>
        <v>27017</v>
      </c>
      <c r="K132" s="39">
        <f t="shared" si="5"/>
        <v>2.7E-2</v>
      </c>
      <c r="L132" s="21" t="s">
        <v>874</v>
      </c>
      <c r="M132" s="25" t="s">
        <v>874</v>
      </c>
      <c r="O132"/>
      <c r="P132"/>
      <c r="Q132"/>
      <c r="R132"/>
      <c r="S132"/>
      <c r="T13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 spans="1:58" s="54" customFormat="1" x14ac:dyDescent="0.2">
      <c r="A133" s="2" t="s">
        <v>238</v>
      </c>
      <c r="B133" s="2" t="s">
        <v>239</v>
      </c>
      <c r="C133" s="2" t="s">
        <v>251</v>
      </c>
      <c r="D133" s="2" t="s">
        <v>252</v>
      </c>
      <c r="E133" s="38">
        <v>1918851</v>
      </c>
      <c r="F133" s="78"/>
      <c r="G133" s="103">
        <v>7470</v>
      </c>
      <c r="H133" s="113">
        <f t="shared" si="3"/>
        <v>1926321</v>
      </c>
      <c r="I133" s="63">
        <v>2026059</v>
      </c>
      <c r="J133" s="5">
        <f t="shared" si="4"/>
        <v>107208</v>
      </c>
      <c r="K133" s="39">
        <f t="shared" si="5"/>
        <v>5.5899999999999998E-2</v>
      </c>
      <c r="L133" s="21" t="s">
        <v>874</v>
      </c>
      <c r="M133" s="25" t="s">
        <v>874</v>
      </c>
      <c r="O133"/>
      <c r="P133"/>
      <c r="Q133"/>
      <c r="R133"/>
      <c r="S133"/>
      <c r="T13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 spans="1:58" s="54" customFormat="1" x14ac:dyDescent="0.2">
      <c r="A134" s="2" t="s">
        <v>238</v>
      </c>
      <c r="B134" s="2" t="s">
        <v>239</v>
      </c>
      <c r="C134" s="2" t="s">
        <v>95</v>
      </c>
      <c r="D134" s="2" t="s">
        <v>253</v>
      </c>
      <c r="E134" s="38">
        <v>1132276</v>
      </c>
      <c r="F134" s="78"/>
      <c r="G134" s="103">
        <v>3214</v>
      </c>
      <c r="H134" s="113">
        <f t="shared" si="3"/>
        <v>1135490</v>
      </c>
      <c r="I134" s="63">
        <v>1134129</v>
      </c>
      <c r="J134" s="5">
        <f t="shared" si="4"/>
        <v>1853</v>
      </c>
      <c r="K134" s="39">
        <f t="shared" si="5"/>
        <v>1.6000000000000001E-3</v>
      </c>
      <c r="L134" s="21" t="s">
        <v>874</v>
      </c>
      <c r="M134" s="25" t="s">
        <v>874</v>
      </c>
      <c r="O134"/>
      <c r="P134"/>
      <c r="Q134"/>
      <c r="R134"/>
      <c r="S134"/>
      <c r="T134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 spans="1:58" s="54" customFormat="1" x14ac:dyDescent="0.2">
      <c r="A135" s="2" t="s">
        <v>238</v>
      </c>
      <c r="B135" s="2" t="s">
        <v>239</v>
      </c>
      <c r="C135" s="2" t="s">
        <v>138</v>
      </c>
      <c r="D135" s="2" t="s">
        <v>254</v>
      </c>
      <c r="E135" s="38">
        <v>598595</v>
      </c>
      <c r="F135" s="78"/>
      <c r="G135" s="103">
        <v>3906</v>
      </c>
      <c r="H135" s="113">
        <f t="shared" si="3"/>
        <v>602501</v>
      </c>
      <c r="I135" s="63">
        <v>588564</v>
      </c>
      <c r="J135" s="5">
        <f t="shared" si="4"/>
        <v>-10031</v>
      </c>
      <c r="K135" s="39">
        <f t="shared" si="5"/>
        <v>-1.6799999999999999E-2</v>
      </c>
      <c r="L135" s="21" t="s">
        <v>874</v>
      </c>
      <c r="M135" s="25" t="s">
        <v>874</v>
      </c>
      <c r="O135"/>
      <c r="P135"/>
      <c r="Q135"/>
      <c r="R135"/>
      <c r="S135"/>
      <c r="T135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 spans="1:58" s="54" customFormat="1" x14ac:dyDescent="0.2">
      <c r="A136" s="2" t="s">
        <v>238</v>
      </c>
      <c r="B136" s="2" t="s">
        <v>239</v>
      </c>
      <c r="C136" s="2" t="s">
        <v>61</v>
      </c>
      <c r="D136" s="2" t="s">
        <v>255</v>
      </c>
      <c r="E136" s="38">
        <v>3339147</v>
      </c>
      <c r="F136" s="78"/>
      <c r="G136" s="103">
        <v>10988</v>
      </c>
      <c r="H136" s="113">
        <f t="shared" si="3"/>
        <v>3350135</v>
      </c>
      <c r="I136" s="63">
        <v>3264103</v>
      </c>
      <c r="J136" s="5">
        <f t="shared" si="4"/>
        <v>-75044</v>
      </c>
      <c r="K136" s="39">
        <f t="shared" si="5"/>
        <v>-2.2499999999999999E-2</v>
      </c>
      <c r="L136" s="21" t="s">
        <v>874</v>
      </c>
      <c r="M136" s="25" t="s">
        <v>874</v>
      </c>
      <c r="O136"/>
      <c r="P136"/>
      <c r="Q136"/>
      <c r="R136"/>
      <c r="S136"/>
      <c r="T136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 spans="1:58" s="54" customFormat="1" x14ac:dyDescent="0.2">
      <c r="A137" s="2" t="s">
        <v>238</v>
      </c>
      <c r="B137" s="2" t="s">
        <v>239</v>
      </c>
      <c r="C137" s="2" t="s">
        <v>97</v>
      </c>
      <c r="D137" s="2" t="s">
        <v>256</v>
      </c>
      <c r="E137" s="38">
        <v>11339003</v>
      </c>
      <c r="F137" s="78"/>
      <c r="G137" s="103">
        <v>39582</v>
      </c>
      <c r="H137" s="113">
        <f t="shared" si="3"/>
        <v>11378585</v>
      </c>
      <c r="I137" s="63">
        <v>10754178</v>
      </c>
      <c r="J137" s="5">
        <f t="shared" si="4"/>
        <v>-584825</v>
      </c>
      <c r="K137" s="39">
        <f t="shared" si="5"/>
        <v>-5.16E-2</v>
      </c>
      <c r="L137" s="21" t="s">
        <v>874</v>
      </c>
      <c r="M137" s="25" t="s">
        <v>874</v>
      </c>
      <c r="O137"/>
      <c r="P137"/>
      <c r="Q137"/>
      <c r="R137"/>
      <c r="S137"/>
      <c r="T137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 spans="1:58" s="54" customFormat="1" x14ac:dyDescent="0.2">
      <c r="A138" s="2" t="s">
        <v>238</v>
      </c>
      <c r="B138" s="2" t="s">
        <v>239</v>
      </c>
      <c r="C138" s="2" t="s">
        <v>181</v>
      </c>
      <c r="D138" s="2" t="s">
        <v>257</v>
      </c>
      <c r="E138" s="38">
        <v>1815549</v>
      </c>
      <c r="F138" s="78"/>
      <c r="G138" s="103">
        <v>5921</v>
      </c>
      <c r="H138" s="113">
        <f t="shared" ref="H138:H201" si="6">SUM(E138+G138)</f>
        <v>1821470</v>
      </c>
      <c r="I138" s="63">
        <v>1858113</v>
      </c>
      <c r="J138" s="5">
        <f t="shared" ref="J138:J201" si="7">SUM(I138-E138)</f>
        <v>42564</v>
      </c>
      <c r="K138" s="39">
        <f t="shared" ref="K138:K201" si="8">ROUND(J138/E138,4)</f>
        <v>2.3400000000000001E-2</v>
      </c>
      <c r="L138" s="21" t="s">
        <v>874</v>
      </c>
      <c r="M138" s="25" t="s">
        <v>874</v>
      </c>
      <c r="O138"/>
      <c r="P138"/>
      <c r="Q138"/>
      <c r="R138"/>
      <c r="S138"/>
      <c r="T138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pans="1:58" s="54" customFormat="1" x14ac:dyDescent="0.2">
      <c r="A139" s="2" t="s">
        <v>258</v>
      </c>
      <c r="B139" s="2" t="s">
        <v>259</v>
      </c>
      <c r="C139" s="2" t="s">
        <v>82</v>
      </c>
      <c r="D139" s="2" t="s">
        <v>260</v>
      </c>
      <c r="E139" s="38">
        <v>1181989</v>
      </c>
      <c r="F139" s="78"/>
      <c r="G139" s="103">
        <v>5444</v>
      </c>
      <c r="H139" s="113">
        <f t="shared" si="6"/>
        <v>1187433</v>
      </c>
      <c r="I139" s="63">
        <v>1266292</v>
      </c>
      <c r="J139" s="5">
        <f t="shared" si="7"/>
        <v>84303</v>
      </c>
      <c r="K139" s="39">
        <f t="shared" si="8"/>
        <v>7.1300000000000002E-2</v>
      </c>
      <c r="L139" s="21" t="s">
        <v>874</v>
      </c>
      <c r="M139" s="25" t="s">
        <v>874</v>
      </c>
      <c r="O139"/>
      <c r="P139"/>
      <c r="Q139"/>
      <c r="R139"/>
      <c r="S139"/>
      <c r="T139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 spans="1:58" s="54" customFormat="1" x14ac:dyDescent="0.2">
      <c r="A140" s="2" t="s">
        <v>258</v>
      </c>
      <c r="B140" s="2" t="s">
        <v>259</v>
      </c>
      <c r="C140" s="2" t="s">
        <v>37</v>
      </c>
      <c r="D140" s="2" t="s">
        <v>261</v>
      </c>
      <c r="E140" s="38">
        <v>729355</v>
      </c>
      <c r="F140" s="78"/>
      <c r="G140" s="103">
        <v>6032</v>
      </c>
      <c r="H140" s="113">
        <f t="shared" si="6"/>
        <v>735387</v>
      </c>
      <c r="I140" s="63">
        <v>706998</v>
      </c>
      <c r="J140" s="5">
        <f t="shared" si="7"/>
        <v>-22357</v>
      </c>
      <c r="K140" s="39">
        <f t="shared" si="8"/>
        <v>-3.0700000000000002E-2</v>
      </c>
      <c r="L140" s="21" t="s">
        <v>874</v>
      </c>
      <c r="M140" s="25" t="s">
        <v>874</v>
      </c>
      <c r="O140"/>
      <c r="P140"/>
      <c r="Q140"/>
      <c r="R140"/>
      <c r="S140"/>
      <c r="T140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 spans="1:58" s="54" customFormat="1" x14ac:dyDescent="0.2">
      <c r="A141" s="2" t="s">
        <v>258</v>
      </c>
      <c r="B141" s="2" t="s">
        <v>259</v>
      </c>
      <c r="C141" s="2" t="s">
        <v>43</v>
      </c>
      <c r="D141" s="2" t="s">
        <v>262</v>
      </c>
      <c r="E141" s="38">
        <v>5047859</v>
      </c>
      <c r="F141" s="78"/>
      <c r="G141" s="103">
        <v>21417</v>
      </c>
      <c r="H141" s="113">
        <f t="shared" si="6"/>
        <v>5069276</v>
      </c>
      <c r="I141" s="63">
        <v>5028458</v>
      </c>
      <c r="J141" s="5">
        <f t="shared" si="7"/>
        <v>-19401</v>
      </c>
      <c r="K141" s="39">
        <f t="shared" si="8"/>
        <v>-3.8E-3</v>
      </c>
      <c r="L141" s="21" t="s">
        <v>874</v>
      </c>
      <c r="M141" s="25" t="s">
        <v>874</v>
      </c>
      <c r="O141"/>
      <c r="P141"/>
      <c r="Q141"/>
      <c r="R141"/>
      <c r="S141"/>
      <c r="T141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 spans="1:58" s="54" customFormat="1" x14ac:dyDescent="0.2">
      <c r="A142" s="2" t="s">
        <v>258</v>
      </c>
      <c r="B142" s="2" t="s">
        <v>259</v>
      </c>
      <c r="C142" s="2" t="s">
        <v>263</v>
      </c>
      <c r="D142" s="2" t="s">
        <v>264</v>
      </c>
      <c r="E142" s="38">
        <v>7429820</v>
      </c>
      <c r="F142" s="78"/>
      <c r="G142" s="103">
        <v>24305</v>
      </c>
      <c r="H142" s="113">
        <f t="shared" si="6"/>
        <v>7454125</v>
      </c>
      <c r="I142" s="63">
        <v>7585264</v>
      </c>
      <c r="J142" s="5">
        <f t="shared" si="7"/>
        <v>155444</v>
      </c>
      <c r="K142" s="39">
        <f t="shared" si="8"/>
        <v>2.0899999999999998E-2</v>
      </c>
      <c r="L142" s="21" t="s">
        <v>874</v>
      </c>
      <c r="M142" s="25" t="s">
        <v>874</v>
      </c>
      <c r="O142"/>
      <c r="P142"/>
      <c r="Q142"/>
      <c r="R142"/>
      <c r="S142"/>
      <c r="T142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</row>
    <row r="143" spans="1:58" s="54" customFormat="1" x14ac:dyDescent="0.2">
      <c r="A143" s="2" t="s">
        <v>265</v>
      </c>
      <c r="B143" s="2" t="s">
        <v>266</v>
      </c>
      <c r="C143" s="2" t="s">
        <v>267</v>
      </c>
      <c r="D143" s="2" t="s">
        <v>268</v>
      </c>
      <c r="E143" s="38">
        <v>8302</v>
      </c>
      <c r="F143" s="78"/>
      <c r="G143" s="103">
        <v>0</v>
      </c>
      <c r="H143" s="113">
        <f t="shared" si="6"/>
        <v>8302</v>
      </c>
      <c r="I143" s="63">
        <v>11815</v>
      </c>
      <c r="J143" s="5">
        <f t="shared" si="7"/>
        <v>3513</v>
      </c>
      <c r="K143" s="39">
        <f t="shared" si="8"/>
        <v>0.42320000000000002</v>
      </c>
      <c r="L143" s="21">
        <v>1</v>
      </c>
      <c r="M143" s="25">
        <v>1</v>
      </c>
      <c r="O143"/>
      <c r="P143"/>
      <c r="Q143"/>
      <c r="R143"/>
      <c r="S143"/>
      <c r="T14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</row>
    <row r="144" spans="1:58" s="54" customFormat="1" x14ac:dyDescent="0.2">
      <c r="A144" s="2" t="s">
        <v>265</v>
      </c>
      <c r="B144" s="2" t="s">
        <v>266</v>
      </c>
      <c r="C144" s="2" t="s">
        <v>155</v>
      </c>
      <c r="D144" s="2" t="s">
        <v>269</v>
      </c>
      <c r="E144" s="38">
        <v>617660</v>
      </c>
      <c r="F144" s="78"/>
      <c r="G144" s="103">
        <v>1590</v>
      </c>
      <c r="H144" s="113">
        <f t="shared" si="6"/>
        <v>619250</v>
      </c>
      <c r="I144" s="63">
        <v>564723</v>
      </c>
      <c r="J144" s="5">
        <f t="shared" si="7"/>
        <v>-52937</v>
      </c>
      <c r="K144" s="39">
        <f t="shared" si="8"/>
        <v>-8.5699999999999998E-2</v>
      </c>
      <c r="L144" s="21" t="s">
        <v>874</v>
      </c>
      <c r="M144" s="25" t="s">
        <v>874</v>
      </c>
      <c r="O144"/>
      <c r="P144"/>
      <c r="Q144"/>
      <c r="R144"/>
      <c r="S144"/>
      <c r="T144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</row>
    <row r="145" spans="1:58" s="54" customFormat="1" x14ac:dyDescent="0.2">
      <c r="A145" s="2" t="s">
        <v>265</v>
      </c>
      <c r="B145" s="2" t="s">
        <v>266</v>
      </c>
      <c r="C145" s="2" t="s">
        <v>270</v>
      </c>
      <c r="D145" s="2" t="s">
        <v>271</v>
      </c>
      <c r="E145" s="38">
        <v>430318</v>
      </c>
      <c r="F145" s="78"/>
      <c r="G145" s="103">
        <v>1021</v>
      </c>
      <c r="H145" s="113">
        <f t="shared" si="6"/>
        <v>431339</v>
      </c>
      <c r="I145" s="63">
        <v>442923</v>
      </c>
      <c r="J145" s="5">
        <f t="shared" si="7"/>
        <v>12605</v>
      </c>
      <c r="K145" s="39">
        <f t="shared" si="8"/>
        <v>2.93E-2</v>
      </c>
      <c r="L145" s="21" t="s">
        <v>874</v>
      </c>
      <c r="M145" s="25" t="s">
        <v>874</v>
      </c>
      <c r="O145"/>
      <c r="P145"/>
      <c r="Q145"/>
      <c r="R145"/>
      <c r="S145"/>
      <c r="T145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</row>
    <row r="146" spans="1:58" s="54" customFormat="1" x14ac:dyDescent="0.2">
      <c r="A146" s="2" t="s">
        <v>265</v>
      </c>
      <c r="B146" s="2" t="s">
        <v>266</v>
      </c>
      <c r="C146" s="2" t="s">
        <v>161</v>
      </c>
      <c r="D146" s="2" t="s">
        <v>272</v>
      </c>
      <c r="E146" s="38">
        <v>786825</v>
      </c>
      <c r="F146" s="78"/>
      <c r="G146" s="103">
        <v>2433</v>
      </c>
      <c r="H146" s="113">
        <f t="shared" si="6"/>
        <v>789258</v>
      </c>
      <c r="I146" s="63">
        <v>820771</v>
      </c>
      <c r="J146" s="5">
        <f t="shared" si="7"/>
        <v>33946</v>
      </c>
      <c r="K146" s="39">
        <f t="shared" si="8"/>
        <v>4.3099999999999999E-2</v>
      </c>
      <c r="L146" s="21" t="s">
        <v>874</v>
      </c>
      <c r="M146" s="25" t="s">
        <v>874</v>
      </c>
      <c r="O146"/>
      <c r="P146"/>
      <c r="Q146"/>
      <c r="R146"/>
      <c r="S146"/>
      <c r="T146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</row>
    <row r="147" spans="1:58" s="54" customFormat="1" x14ac:dyDescent="0.2">
      <c r="A147" s="2" t="s">
        <v>265</v>
      </c>
      <c r="B147" s="2" t="s">
        <v>266</v>
      </c>
      <c r="C147" s="2" t="s">
        <v>26</v>
      </c>
      <c r="D147" s="2" t="s">
        <v>273</v>
      </c>
      <c r="E147" s="38">
        <v>5404602</v>
      </c>
      <c r="F147" s="78"/>
      <c r="G147" s="103">
        <v>17571</v>
      </c>
      <c r="H147" s="113">
        <f t="shared" si="6"/>
        <v>5422173</v>
      </c>
      <c r="I147" s="63">
        <v>5373521</v>
      </c>
      <c r="J147" s="5">
        <f t="shared" si="7"/>
        <v>-31081</v>
      </c>
      <c r="K147" s="39">
        <f t="shared" si="8"/>
        <v>-5.7999999999999996E-3</v>
      </c>
      <c r="L147" s="21" t="s">
        <v>874</v>
      </c>
      <c r="M147" s="25" t="s">
        <v>874</v>
      </c>
      <c r="O147"/>
      <c r="P147"/>
      <c r="Q147"/>
      <c r="R147"/>
      <c r="S147"/>
      <c r="T147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</row>
    <row r="148" spans="1:58" s="54" customFormat="1" x14ac:dyDescent="0.2">
      <c r="A148" s="2" t="s">
        <v>265</v>
      </c>
      <c r="B148" s="2" t="s">
        <v>266</v>
      </c>
      <c r="C148" s="2" t="s">
        <v>57</v>
      </c>
      <c r="D148" s="2" t="s">
        <v>274</v>
      </c>
      <c r="E148" s="38">
        <v>3095644</v>
      </c>
      <c r="F148" s="78"/>
      <c r="G148" s="103">
        <v>24771</v>
      </c>
      <c r="H148" s="113">
        <f t="shared" si="6"/>
        <v>3120415</v>
      </c>
      <c r="I148" s="63">
        <v>3139080</v>
      </c>
      <c r="J148" s="5">
        <f t="shared" si="7"/>
        <v>43436</v>
      </c>
      <c r="K148" s="39">
        <f t="shared" si="8"/>
        <v>1.4E-2</v>
      </c>
      <c r="L148" s="21" t="s">
        <v>874</v>
      </c>
      <c r="M148" s="25" t="s">
        <v>874</v>
      </c>
      <c r="O148"/>
      <c r="P148"/>
      <c r="Q148"/>
      <c r="R148"/>
      <c r="S148"/>
      <c r="T148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</row>
    <row r="149" spans="1:58" s="54" customFormat="1" x14ac:dyDescent="0.2">
      <c r="A149" s="2" t="s">
        <v>265</v>
      </c>
      <c r="B149" s="2" t="s">
        <v>266</v>
      </c>
      <c r="C149" s="2" t="s">
        <v>79</v>
      </c>
      <c r="D149" s="2" t="s">
        <v>275</v>
      </c>
      <c r="E149" s="38">
        <v>3705491</v>
      </c>
      <c r="F149" s="78"/>
      <c r="G149" s="103">
        <v>9872</v>
      </c>
      <c r="H149" s="113">
        <f t="shared" si="6"/>
        <v>3715363</v>
      </c>
      <c r="I149" s="63">
        <v>3741451</v>
      </c>
      <c r="J149" s="5">
        <f t="shared" si="7"/>
        <v>35960</v>
      </c>
      <c r="K149" s="39">
        <f t="shared" si="8"/>
        <v>9.7000000000000003E-3</v>
      </c>
      <c r="L149" s="21" t="s">
        <v>874</v>
      </c>
      <c r="M149" s="25" t="s">
        <v>874</v>
      </c>
      <c r="O149"/>
      <c r="P149"/>
      <c r="Q149"/>
      <c r="R149"/>
      <c r="S149"/>
      <c r="T149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</row>
    <row r="150" spans="1:58" s="54" customFormat="1" x14ac:dyDescent="0.2">
      <c r="A150" s="2" t="s">
        <v>265</v>
      </c>
      <c r="B150" s="2" t="s">
        <v>266</v>
      </c>
      <c r="C150" s="2" t="s">
        <v>16</v>
      </c>
      <c r="D150" s="2" t="s">
        <v>276</v>
      </c>
      <c r="E150" s="38">
        <v>2319183</v>
      </c>
      <c r="F150" s="78"/>
      <c r="G150" s="103">
        <v>6343</v>
      </c>
      <c r="H150" s="113">
        <f t="shared" si="6"/>
        <v>2325526</v>
      </c>
      <c r="I150" s="63">
        <v>2331505</v>
      </c>
      <c r="J150" s="5">
        <f t="shared" si="7"/>
        <v>12322</v>
      </c>
      <c r="K150" s="39">
        <f t="shared" si="8"/>
        <v>5.3E-3</v>
      </c>
      <c r="L150" s="21" t="s">
        <v>874</v>
      </c>
      <c r="M150" s="25" t="s">
        <v>874</v>
      </c>
      <c r="O150"/>
      <c r="P150"/>
      <c r="Q150"/>
      <c r="R150"/>
      <c r="S150"/>
      <c r="T150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</row>
    <row r="151" spans="1:58" s="54" customFormat="1" x14ac:dyDescent="0.2">
      <c r="A151" s="2" t="s">
        <v>265</v>
      </c>
      <c r="B151" s="2" t="s">
        <v>266</v>
      </c>
      <c r="C151" s="2" t="s">
        <v>82</v>
      </c>
      <c r="D151" s="2" t="s">
        <v>277</v>
      </c>
      <c r="E151" s="38">
        <v>978690</v>
      </c>
      <c r="F151" s="78"/>
      <c r="G151" s="103">
        <v>2797</v>
      </c>
      <c r="H151" s="113">
        <f t="shared" si="6"/>
        <v>981487</v>
      </c>
      <c r="I151" s="63">
        <v>982683</v>
      </c>
      <c r="J151" s="5">
        <f t="shared" si="7"/>
        <v>3993</v>
      </c>
      <c r="K151" s="39">
        <f t="shared" si="8"/>
        <v>4.1000000000000003E-3</v>
      </c>
      <c r="L151" s="21" t="s">
        <v>874</v>
      </c>
      <c r="M151" s="25" t="s">
        <v>874</v>
      </c>
      <c r="O151"/>
      <c r="P151"/>
      <c r="Q151"/>
      <c r="R151"/>
      <c r="S151"/>
      <c r="T151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</row>
    <row r="152" spans="1:58" s="54" customFormat="1" x14ac:dyDescent="0.2">
      <c r="A152" s="2" t="s">
        <v>278</v>
      </c>
      <c r="B152" s="2" t="s">
        <v>279</v>
      </c>
      <c r="C152" s="2" t="s">
        <v>82</v>
      </c>
      <c r="D152" s="2" t="s">
        <v>280</v>
      </c>
      <c r="E152" s="38">
        <v>647023</v>
      </c>
      <c r="F152" s="78"/>
      <c r="G152" s="103">
        <v>1503</v>
      </c>
      <c r="H152" s="113">
        <f t="shared" si="6"/>
        <v>648526</v>
      </c>
      <c r="I152" s="63">
        <v>582687</v>
      </c>
      <c r="J152" s="5">
        <f t="shared" si="7"/>
        <v>-64336</v>
      </c>
      <c r="K152" s="39">
        <f t="shared" si="8"/>
        <v>-9.9400000000000002E-2</v>
      </c>
      <c r="L152" s="21">
        <v>1</v>
      </c>
      <c r="M152" s="25" t="s">
        <v>874</v>
      </c>
      <c r="O152"/>
      <c r="P152"/>
      <c r="Q152"/>
      <c r="R152"/>
      <c r="S152"/>
      <c r="T152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</row>
    <row r="153" spans="1:58" s="54" customFormat="1" x14ac:dyDescent="0.2">
      <c r="A153" s="2" t="s">
        <v>278</v>
      </c>
      <c r="B153" s="2" t="s">
        <v>279</v>
      </c>
      <c r="C153" s="2" t="s">
        <v>215</v>
      </c>
      <c r="D153" s="2" t="s">
        <v>281</v>
      </c>
      <c r="E153" s="38">
        <v>32655</v>
      </c>
      <c r="F153" s="78"/>
      <c r="G153" s="103">
        <v>0</v>
      </c>
      <c r="H153" s="113">
        <f t="shared" si="6"/>
        <v>32655</v>
      </c>
      <c r="I153" s="63">
        <v>33013</v>
      </c>
      <c r="J153" s="5">
        <f t="shared" si="7"/>
        <v>358</v>
      </c>
      <c r="K153" s="39">
        <f t="shared" si="8"/>
        <v>1.0999999999999999E-2</v>
      </c>
      <c r="L153" s="21">
        <v>1</v>
      </c>
      <c r="M153" s="25">
        <v>1</v>
      </c>
      <c r="O153"/>
      <c r="P153"/>
      <c r="Q153"/>
      <c r="R153"/>
      <c r="S153"/>
      <c r="T15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</row>
    <row r="154" spans="1:58" s="54" customFormat="1" x14ac:dyDescent="0.2">
      <c r="A154" s="2" t="s">
        <v>278</v>
      </c>
      <c r="B154" s="2" t="s">
        <v>279</v>
      </c>
      <c r="C154" s="2" t="s">
        <v>185</v>
      </c>
      <c r="D154" s="2" t="s">
        <v>282</v>
      </c>
      <c r="E154" s="38">
        <v>4074</v>
      </c>
      <c r="F154" s="97" t="s">
        <v>922</v>
      </c>
      <c r="G154" s="104">
        <v>0</v>
      </c>
      <c r="H154" s="113">
        <f t="shared" si="6"/>
        <v>4074</v>
      </c>
      <c r="I154" s="63">
        <v>13231</v>
      </c>
      <c r="J154" s="5">
        <f t="shared" si="7"/>
        <v>9157</v>
      </c>
      <c r="K154" s="39">
        <f t="shared" si="8"/>
        <v>2.2477</v>
      </c>
      <c r="L154" s="21">
        <v>1</v>
      </c>
      <c r="M154" s="25">
        <v>1</v>
      </c>
      <c r="O154"/>
      <c r="P154"/>
      <c r="Q154"/>
      <c r="R154"/>
      <c r="S154"/>
      <c r="T154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</row>
    <row r="155" spans="1:58" s="54" customFormat="1" x14ac:dyDescent="0.2">
      <c r="A155" s="2" t="s">
        <v>283</v>
      </c>
      <c r="B155" s="2" t="s">
        <v>284</v>
      </c>
      <c r="C155" s="2" t="s">
        <v>57</v>
      </c>
      <c r="D155" s="2" t="s">
        <v>887</v>
      </c>
      <c r="E155" s="38">
        <v>142944</v>
      </c>
      <c r="F155" s="78"/>
      <c r="G155" s="103">
        <v>1284</v>
      </c>
      <c r="H155" s="113">
        <f t="shared" si="6"/>
        <v>144228</v>
      </c>
      <c r="I155" s="63">
        <v>69887</v>
      </c>
      <c r="J155" s="5">
        <f t="shared" si="7"/>
        <v>-73057</v>
      </c>
      <c r="K155" s="39">
        <f t="shared" si="8"/>
        <v>-0.5111</v>
      </c>
      <c r="L155" s="21">
        <v>1</v>
      </c>
      <c r="M155" s="25" t="s">
        <v>874</v>
      </c>
      <c r="O155"/>
      <c r="P155"/>
      <c r="Q155"/>
      <c r="R155"/>
      <c r="S155"/>
      <c r="T155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</row>
    <row r="156" spans="1:58" s="54" customFormat="1" x14ac:dyDescent="0.2">
      <c r="A156" s="2" t="s">
        <v>283</v>
      </c>
      <c r="B156" s="2" t="s">
        <v>284</v>
      </c>
      <c r="C156" s="2" t="s">
        <v>79</v>
      </c>
      <c r="D156" s="2" t="s">
        <v>285</v>
      </c>
      <c r="E156" s="38">
        <v>230132</v>
      </c>
      <c r="F156" s="78"/>
      <c r="G156" s="103">
        <v>1025</v>
      </c>
      <c r="H156" s="113">
        <f t="shared" si="6"/>
        <v>231157</v>
      </c>
      <c r="I156" s="63">
        <v>104232</v>
      </c>
      <c r="J156" s="5">
        <f t="shared" si="7"/>
        <v>-125900</v>
      </c>
      <c r="K156" s="39">
        <f t="shared" si="8"/>
        <v>-0.54710000000000003</v>
      </c>
      <c r="L156" s="21">
        <v>1</v>
      </c>
      <c r="M156" s="25">
        <v>1</v>
      </c>
      <c r="O156"/>
      <c r="P156"/>
      <c r="Q156"/>
      <c r="R156"/>
      <c r="S156"/>
      <c r="T156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</row>
    <row r="157" spans="1:58" s="54" customFormat="1" x14ac:dyDescent="0.2">
      <c r="A157" s="2" t="s">
        <v>283</v>
      </c>
      <c r="B157" s="2" t="s">
        <v>284</v>
      </c>
      <c r="C157" s="2" t="s">
        <v>69</v>
      </c>
      <c r="D157" s="2" t="s">
        <v>286</v>
      </c>
      <c r="E157" s="38">
        <v>495228</v>
      </c>
      <c r="F157" s="78"/>
      <c r="G157" s="103">
        <v>1575</v>
      </c>
      <c r="H157" s="113">
        <f t="shared" si="6"/>
        <v>496803</v>
      </c>
      <c r="I157" s="63">
        <v>470119</v>
      </c>
      <c r="J157" s="5">
        <f t="shared" si="7"/>
        <v>-25109</v>
      </c>
      <c r="K157" s="39">
        <f t="shared" si="8"/>
        <v>-5.0700000000000002E-2</v>
      </c>
      <c r="L157" s="21">
        <v>1</v>
      </c>
      <c r="M157" s="25" t="s">
        <v>874</v>
      </c>
      <c r="O157"/>
      <c r="P157"/>
      <c r="Q157"/>
      <c r="R157"/>
      <c r="S157"/>
      <c r="T157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</row>
    <row r="158" spans="1:58" s="54" customFormat="1" x14ac:dyDescent="0.2">
      <c r="A158" s="2" t="s">
        <v>287</v>
      </c>
      <c r="B158" s="2" t="s">
        <v>288</v>
      </c>
      <c r="C158" s="2" t="s">
        <v>26</v>
      </c>
      <c r="D158" s="2" t="s">
        <v>289</v>
      </c>
      <c r="E158" s="38">
        <v>1103366</v>
      </c>
      <c r="F158" s="78"/>
      <c r="G158" s="103">
        <v>4283</v>
      </c>
      <c r="H158" s="113">
        <f t="shared" si="6"/>
        <v>1107649</v>
      </c>
      <c r="I158" s="63">
        <v>1079199</v>
      </c>
      <c r="J158" s="5">
        <f t="shared" si="7"/>
        <v>-24167</v>
      </c>
      <c r="K158" s="39">
        <f t="shared" si="8"/>
        <v>-2.1899999999999999E-2</v>
      </c>
      <c r="L158" s="21" t="s">
        <v>874</v>
      </c>
      <c r="M158" s="25" t="s">
        <v>874</v>
      </c>
      <c r="O158"/>
      <c r="P158"/>
      <c r="Q158"/>
      <c r="R158"/>
      <c r="S158"/>
      <c r="T158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</row>
    <row r="159" spans="1:58" s="54" customFormat="1" x14ac:dyDescent="0.2">
      <c r="A159" s="2" t="s">
        <v>287</v>
      </c>
      <c r="B159" s="2" t="s">
        <v>288</v>
      </c>
      <c r="C159" s="2" t="s">
        <v>251</v>
      </c>
      <c r="D159" s="2" t="s">
        <v>290</v>
      </c>
      <c r="E159" s="38">
        <v>206694</v>
      </c>
      <c r="F159" s="78"/>
      <c r="G159" s="103">
        <v>2947</v>
      </c>
      <c r="H159" s="113">
        <f t="shared" si="6"/>
        <v>209641</v>
      </c>
      <c r="I159" s="63">
        <v>228234</v>
      </c>
      <c r="J159" s="5">
        <f t="shared" si="7"/>
        <v>21540</v>
      </c>
      <c r="K159" s="39">
        <f t="shared" si="8"/>
        <v>0.1042</v>
      </c>
      <c r="L159" s="21" t="s">
        <v>874</v>
      </c>
      <c r="M159" s="25" t="s">
        <v>874</v>
      </c>
      <c r="O159"/>
      <c r="P159"/>
      <c r="Q159"/>
      <c r="R159"/>
      <c r="S159"/>
      <c r="T159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</row>
    <row r="160" spans="1:58" s="54" customFormat="1" x14ac:dyDescent="0.2">
      <c r="A160" s="2" t="s">
        <v>287</v>
      </c>
      <c r="B160" s="2" t="s">
        <v>288</v>
      </c>
      <c r="C160" s="2" t="s">
        <v>69</v>
      </c>
      <c r="D160" s="2" t="s">
        <v>291</v>
      </c>
      <c r="E160" s="38">
        <v>2102891</v>
      </c>
      <c r="F160" s="78"/>
      <c r="G160" s="103">
        <v>10318</v>
      </c>
      <c r="H160" s="113">
        <f t="shared" si="6"/>
        <v>2113209</v>
      </c>
      <c r="I160" s="63">
        <v>1948644</v>
      </c>
      <c r="J160" s="5">
        <f t="shared" si="7"/>
        <v>-154247</v>
      </c>
      <c r="K160" s="39">
        <f t="shared" si="8"/>
        <v>-7.3300000000000004E-2</v>
      </c>
      <c r="L160" s="21" t="s">
        <v>874</v>
      </c>
      <c r="M160" s="25" t="s">
        <v>874</v>
      </c>
      <c r="O160"/>
      <c r="P160"/>
      <c r="Q160"/>
      <c r="R160"/>
      <c r="S160"/>
      <c r="T160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</row>
    <row r="161" spans="1:58" s="54" customFormat="1" x14ac:dyDescent="0.2">
      <c r="A161" s="2" t="s">
        <v>287</v>
      </c>
      <c r="B161" s="2" t="s">
        <v>288</v>
      </c>
      <c r="C161" s="2" t="s">
        <v>292</v>
      </c>
      <c r="D161" s="2" t="s">
        <v>293</v>
      </c>
      <c r="E161" s="38">
        <v>369259</v>
      </c>
      <c r="F161" s="78"/>
      <c r="G161" s="103">
        <v>0</v>
      </c>
      <c r="H161" s="113">
        <f t="shared" si="6"/>
        <v>369259</v>
      </c>
      <c r="I161" s="63">
        <v>282995</v>
      </c>
      <c r="J161" s="5">
        <f t="shared" si="7"/>
        <v>-86264</v>
      </c>
      <c r="K161" s="39">
        <f t="shared" si="8"/>
        <v>-0.2336</v>
      </c>
      <c r="L161" s="21" t="s">
        <v>874</v>
      </c>
      <c r="M161" s="25" t="s">
        <v>874</v>
      </c>
      <c r="O161"/>
      <c r="P161"/>
      <c r="Q161"/>
      <c r="R161"/>
      <c r="S161"/>
      <c r="T161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</row>
    <row r="162" spans="1:58" s="54" customFormat="1" x14ac:dyDescent="0.2">
      <c r="A162" s="2" t="s">
        <v>287</v>
      </c>
      <c r="B162" s="2" t="s">
        <v>288</v>
      </c>
      <c r="C162" s="2" t="s">
        <v>99</v>
      </c>
      <c r="D162" s="2" t="s">
        <v>294</v>
      </c>
      <c r="E162" s="38">
        <v>188826</v>
      </c>
      <c r="F162" s="78"/>
      <c r="G162" s="103">
        <v>1909</v>
      </c>
      <c r="H162" s="113">
        <f t="shared" si="6"/>
        <v>190735</v>
      </c>
      <c r="I162" s="63">
        <v>101622</v>
      </c>
      <c r="J162" s="5">
        <f t="shared" si="7"/>
        <v>-87204</v>
      </c>
      <c r="K162" s="39">
        <f t="shared" si="8"/>
        <v>-0.46179999999999999</v>
      </c>
      <c r="L162" s="21">
        <v>1</v>
      </c>
      <c r="M162" s="25">
        <v>1</v>
      </c>
      <c r="O162"/>
      <c r="P162"/>
      <c r="Q162"/>
      <c r="R162"/>
      <c r="S162"/>
      <c r="T162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</row>
    <row r="163" spans="1:58" s="54" customFormat="1" x14ac:dyDescent="0.2">
      <c r="A163" s="2" t="s">
        <v>287</v>
      </c>
      <c r="B163" s="2" t="s">
        <v>288</v>
      </c>
      <c r="C163" s="2" t="s">
        <v>127</v>
      </c>
      <c r="D163" s="2" t="s">
        <v>295</v>
      </c>
      <c r="E163" s="38">
        <v>24410245</v>
      </c>
      <c r="F163" s="78"/>
      <c r="G163" s="103">
        <v>82014</v>
      </c>
      <c r="H163" s="113">
        <f t="shared" si="6"/>
        <v>24492259</v>
      </c>
      <c r="I163" s="63">
        <v>23769560</v>
      </c>
      <c r="J163" s="5">
        <f t="shared" si="7"/>
        <v>-640685</v>
      </c>
      <c r="K163" s="39">
        <f t="shared" si="8"/>
        <v>-2.6200000000000001E-2</v>
      </c>
      <c r="L163" s="21" t="s">
        <v>874</v>
      </c>
      <c r="M163" s="25" t="s">
        <v>874</v>
      </c>
      <c r="O163"/>
      <c r="P163"/>
      <c r="Q163"/>
      <c r="R163"/>
      <c r="S163"/>
      <c r="T16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</row>
    <row r="164" spans="1:58" s="54" customFormat="1" x14ac:dyDescent="0.2">
      <c r="A164" s="2" t="s">
        <v>287</v>
      </c>
      <c r="B164" s="2" t="s">
        <v>288</v>
      </c>
      <c r="C164" s="2" t="s">
        <v>296</v>
      </c>
      <c r="D164" s="2" t="s">
        <v>297</v>
      </c>
      <c r="E164" s="38">
        <v>1027219</v>
      </c>
      <c r="F164" s="78"/>
      <c r="G164" s="103">
        <v>3509</v>
      </c>
      <c r="H164" s="113">
        <f t="shared" si="6"/>
        <v>1030728</v>
      </c>
      <c r="I164" s="63">
        <v>1009279</v>
      </c>
      <c r="J164" s="5">
        <f t="shared" si="7"/>
        <v>-17940</v>
      </c>
      <c r="K164" s="39">
        <f t="shared" si="8"/>
        <v>-1.7500000000000002E-2</v>
      </c>
      <c r="L164" s="21" t="s">
        <v>874</v>
      </c>
      <c r="M164" s="25" t="s">
        <v>874</v>
      </c>
      <c r="O164"/>
      <c r="P164"/>
      <c r="Q164"/>
      <c r="R164"/>
      <c r="S164"/>
      <c r="T164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</row>
    <row r="165" spans="1:58" s="54" customFormat="1" x14ac:dyDescent="0.2">
      <c r="A165" s="2" t="s">
        <v>287</v>
      </c>
      <c r="B165" s="2" t="s">
        <v>288</v>
      </c>
      <c r="C165" s="2" t="s">
        <v>298</v>
      </c>
      <c r="D165" s="2" t="s">
        <v>299</v>
      </c>
      <c r="E165" s="38">
        <v>608806</v>
      </c>
      <c r="F165" s="78"/>
      <c r="G165" s="103">
        <v>3704</v>
      </c>
      <c r="H165" s="113">
        <f t="shared" si="6"/>
        <v>612510</v>
      </c>
      <c r="I165" s="63">
        <v>679216</v>
      </c>
      <c r="J165" s="5">
        <f t="shared" si="7"/>
        <v>70410</v>
      </c>
      <c r="K165" s="39">
        <f t="shared" si="8"/>
        <v>0.1157</v>
      </c>
      <c r="L165" s="21" t="s">
        <v>874</v>
      </c>
      <c r="M165" s="25" t="s">
        <v>874</v>
      </c>
      <c r="O165"/>
      <c r="P165"/>
      <c r="Q165"/>
      <c r="R165"/>
      <c r="S165"/>
      <c r="T165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</row>
    <row r="166" spans="1:58" s="54" customFormat="1" x14ac:dyDescent="0.2">
      <c r="A166" s="2" t="s">
        <v>300</v>
      </c>
      <c r="B166" s="2" t="s">
        <v>301</v>
      </c>
      <c r="C166" s="2" t="s">
        <v>190</v>
      </c>
      <c r="D166" s="2" t="s">
        <v>302</v>
      </c>
      <c r="E166" s="38">
        <v>1410859</v>
      </c>
      <c r="F166" s="78"/>
      <c r="G166" s="103">
        <v>3951</v>
      </c>
      <c r="H166" s="113">
        <f t="shared" si="6"/>
        <v>1414810</v>
      </c>
      <c r="I166" s="63">
        <v>1414442</v>
      </c>
      <c r="J166" s="5">
        <f t="shared" si="7"/>
        <v>3583</v>
      </c>
      <c r="K166" s="39">
        <f t="shared" si="8"/>
        <v>2.5000000000000001E-3</v>
      </c>
      <c r="L166" s="21" t="s">
        <v>874</v>
      </c>
      <c r="M166" s="25" t="s">
        <v>874</v>
      </c>
      <c r="O166"/>
      <c r="P166"/>
      <c r="Q166"/>
      <c r="R166"/>
      <c r="S166"/>
      <c r="T166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</row>
    <row r="167" spans="1:58" s="54" customFormat="1" x14ac:dyDescent="0.2">
      <c r="A167" s="2" t="s">
        <v>300</v>
      </c>
      <c r="B167" s="2" t="s">
        <v>301</v>
      </c>
      <c r="C167" s="2" t="s">
        <v>57</v>
      </c>
      <c r="D167" s="2" t="s">
        <v>303</v>
      </c>
      <c r="E167" s="38">
        <v>2131245</v>
      </c>
      <c r="F167" s="78"/>
      <c r="G167" s="103">
        <v>7172</v>
      </c>
      <c r="H167" s="113">
        <f t="shared" si="6"/>
        <v>2138417</v>
      </c>
      <c r="I167" s="63">
        <v>2090925</v>
      </c>
      <c r="J167" s="5">
        <f t="shared" si="7"/>
        <v>-40320</v>
      </c>
      <c r="K167" s="39">
        <f t="shared" si="8"/>
        <v>-1.89E-2</v>
      </c>
      <c r="L167" s="21" t="s">
        <v>874</v>
      </c>
      <c r="M167" s="25" t="s">
        <v>874</v>
      </c>
      <c r="O167"/>
      <c r="P167"/>
      <c r="Q167"/>
      <c r="R167"/>
      <c r="S167"/>
      <c r="T167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</row>
    <row r="168" spans="1:58" s="54" customFormat="1" x14ac:dyDescent="0.2">
      <c r="A168" s="2" t="s">
        <v>300</v>
      </c>
      <c r="B168" s="2" t="s">
        <v>301</v>
      </c>
      <c r="C168" s="2" t="s">
        <v>82</v>
      </c>
      <c r="D168" s="2" t="s">
        <v>304</v>
      </c>
      <c r="E168" s="38">
        <v>838864</v>
      </c>
      <c r="F168" s="78"/>
      <c r="G168" s="103">
        <v>2919</v>
      </c>
      <c r="H168" s="113">
        <f t="shared" si="6"/>
        <v>841783</v>
      </c>
      <c r="I168" s="63">
        <v>850742</v>
      </c>
      <c r="J168" s="5">
        <f t="shared" si="7"/>
        <v>11878</v>
      </c>
      <c r="K168" s="39">
        <f t="shared" si="8"/>
        <v>1.4200000000000001E-2</v>
      </c>
      <c r="L168" s="21" t="s">
        <v>874</v>
      </c>
      <c r="M168" s="25" t="s">
        <v>874</v>
      </c>
      <c r="O168"/>
      <c r="P168"/>
      <c r="Q168"/>
      <c r="R168"/>
      <c r="S168"/>
      <c r="T168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</row>
    <row r="169" spans="1:58" s="54" customFormat="1" x14ac:dyDescent="0.2">
      <c r="A169" s="2" t="s">
        <v>300</v>
      </c>
      <c r="B169" s="2" t="s">
        <v>301</v>
      </c>
      <c r="C169" s="2" t="s">
        <v>37</v>
      </c>
      <c r="D169" s="2" t="s">
        <v>305</v>
      </c>
      <c r="E169" s="38">
        <v>785424</v>
      </c>
      <c r="F169" s="78"/>
      <c r="G169" s="103">
        <v>3759</v>
      </c>
      <c r="H169" s="113">
        <f t="shared" si="6"/>
        <v>789183</v>
      </c>
      <c r="I169" s="63">
        <v>689490</v>
      </c>
      <c r="J169" s="5">
        <f t="shared" si="7"/>
        <v>-95934</v>
      </c>
      <c r="K169" s="39">
        <f t="shared" si="8"/>
        <v>-0.1221</v>
      </c>
      <c r="L169" s="21" t="s">
        <v>874</v>
      </c>
      <c r="M169" s="25" t="s">
        <v>874</v>
      </c>
      <c r="O169"/>
      <c r="P169"/>
      <c r="Q169"/>
      <c r="R169"/>
      <c r="S169"/>
      <c r="T169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</row>
    <row r="170" spans="1:58" s="54" customFormat="1" x14ac:dyDescent="0.2">
      <c r="A170" s="2" t="s">
        <v>300</v>
      </c>
      <c r="B170" s="2" t="s">
        <v>301</v>
      </c>
      <c r="C170" s="2" t="s">
        <v>67</v>
      </c>
      <c r="D170" s="2" t="s">
        <v>306</v>
      </c>
      <c r="E170" s="38">
        <v>1455048</v>
      </c>
      <c r="F170" s="78"/>
      <c r="G170" s="103">
        <v>12038</v>
      </c>
      <c r="H170" s="113">
        <f t="shared" si="6"/>
        <v>1467086</v>
      </c>
      <c r="I170" s="63">
        <v>1474791</v>
      </c>
      <c r="J170" s="5">
        <f t="shared" si="7"/>
        <v>19743</v>
      </c>
      <c r="K170" s="39">
        <f t="shared" si="8"/>
        <v>1.3599999999999999E-2</v>
      </c>
      <c r="L170" s="21" t="s">
        <v>874</v>
      </c>
      <c r="M170" s="25" t="s">
        <v>874</v>
      </c>
      <c r="O170"/>
      <c r="P170"/>
      <c r="Q170"/>
      <c r="R170"/>
      <c r="S170"/>
      <c r="T170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</row>
    <row r="171" spans="1:58" s="54" customFormat="1" x14ac:dyDescent="0.2">
      <c r="A171" s="2" t="s">
        <v>300</v>
      </c>
      <c r="B171" s="2" t="s">
        <v>301</v>
      </c>
      <c r="C171" s="2" t="s">
        <v>251</v>
      </c>
      <c r="D171" s="2" t="s">
        <v>307</v>
      </c>
      <c r="E171" s="38">
        <v>3700455</v>
      </c>
      <c r="F171" s="78"/>
      <c r="G171" s="103">
        <v>13682</v>
      </c>
      <c r="H171" s="113">
        <f t="shared" si="6"/>
        <v>3714137</v>
      </c>
      <c r="I171" s="63">
        <v>3869911</v>
      </c>
      <c r="J171" s="5">
        <f t="shared" si="7"/>
        <v>169456</v>
      </c>
      <c r="K171" s="39">
        <f t="shared" si="8"/>
        <v>4.58E-2</v>
      </c>
      <c r="L171" s="21" t="s">
        <v>874</v>
      </c>
      <c r="M171" s="25" t="s">
        <v>874</v>
      </c>
      <c r="O171"/>
      <c r="P171"/>
      <c r="Q171"/>
      <c r="R171"/>
      <c r="S171"/>
      <c r="T171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</row>
    <row r="172" spans="1:58" s="54" customFormat="1" x14ac:dyDescent="0.2">
      <c r="A172" s="2" t="s">
        <v>300</v>
      </c>
      <c r="B172" s="2" t="s">
        <v>301</v>
      </c>
      <c r="C172" s="2" t="s">
        <v>308</v>
      </c>
      <c r="D172" s="2" t="s">
        <v>309</v>
      </c>
      <c r="E172" s="38">
        <v>45870</v>
      </c>
      <c r="F172" s="78"/>
      <c r="G172" s="103">
        <v>0</v>
      </c>
      <c r="H172" s="113">
        <f t="shared" si="6"/>
        <v>45870</v>
      </c>
      <c r="I172" s="63">
        <v>45381</v>
      </c>
      <c r="J172" s="5">
        <f t="shared" si="7"/>
        <v>-489</v>
      </c>
      <c r="K172" s="39">
        <f t="shared" si="8"/>
        <v>-1.0699999999999999E-2</v>
      </c>
      <c r="L172" s="21">
        <v>1</v>
      </c>
      <c r="M172" s="25">
        <v>1</v>
      </c>
      <c r="O172"/>
      <c r="P172"/>
      <c r="Q172"/>
      <c r="R172"/>
      <c r="S172"/>
      <c r="T172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</row>
    <row r="173" spans="1:58" s="54" customFormat="1" x14ac:dyDescent="0.2">
      <c r="A173" s="2" t="s">
        <v>300</v>
      </c>
      <c r="B173" s="2" t="s">
        <v>301</v>
      </c>
      <c r="C173" s="2" t="s">
        <v>88</v>
      </c>
      <c r="D173" s="2" t="s">
        <v>310</v>
      </c>
      <c r="E173" s="38">
        <v>1135449</v>
      </c>
      <c r="F173" s="78"/>
      <c r="G173" s="103">
        <v>6109</v>
      </c>
      <c r="H173" s="113">
        <f t="shared" si="6"/>
        <v>1141558</v>
      </c>
      <c r="I173" s="63">
        <v>1012582</v>
      </c>
      <c r="J173" s="5">
        <f t="shared" si="7"/>
        <v>-122867</v>
      </c>
      <c r="K173" s="39">
        <f t="shared" si="8"/>
        <v>-0.1082</v>
      </c>
      <c r="L173" s="21" t="s">
        <v>874</v>
      </c>
      <c r="M173" s="25" t="s">
        <v>874</v>
      </c>
      <c r="O173"/>
      <c r="P173"/>
      <c r="Q173"/>
      <c r="R173"/>
      <c r="S173"/>
      <c r="T17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</row>
    <row r="174" spans="1:58" s="54" customFormat="1" x14ac:dyDescent="0.2">
      <c r="A174" s="2" t="s">
        <v>311</v>
      </c>
      <c r="B174" s="2" t="s">
        <v>312</v>
      </c>
      <c r="C174" s="2" t="s">
        <v>313</v>
      </c>
      <c r="D174" s="2" t="s">
        <v>314</v>
      </c>
      <c r="E174" s="38">
        <v>768317</v>
      </c>
      <c r="F174" s="78"/>
      <c r="G174" s="103">
        <v>2758</v>
      </c>
      <c r="H174" s="113">
        <f t="shared" si="6"/>
        <v>771075</v>
      </c>
      <c r="I174" s="63">
        <v>790141</v>
      </c>
      <c r="J174" s="5">
        <f t="shared" si="7"/>
        <v>21824</v>
      </c>
      <c r="K174" s="39">
        <f t="shared" si="8"/>
        <v>2.8400000000000002E-2</v>
      </c>
      <c r="L174" s="21" t="s">
        <v>874</v>
      </c>
      <c r="M174" s="25" t="s">
        <v>874</v>
      </c>
      <c r="O174"/>
      <c r="P174"/>
      <c r="Q174"/>
      <c r="R174"/>
      <c r="S174"/>
      <c r="T174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</row>
    <row r="175" spans="1:58" s="54" customFormat="1" x14ac:dyDescent="0.2">
      <c r="A175" s="2" t="s">
        <v>311</v>
      </c>
      <c r="B175" s="2" t="s">
        <v>312</v>
      </c>
      <c r="C175" s="2" t="s">
        <v>315</v>
      </c>
      <c r="D175" s="2" t="s">
        <v>316</v>
      </c>
      <c r="E175" s="38">
        <v>576303</v>
      </c>
      <c r="F175" s="78"/>
      <c r="G175" s="103">
        <v>2402</v>
      </c>
      <c r="H175" s="113">
        <f t="shared" si="6"/>
        <v>578705</v>
      </c>
      <c r="I175" s="63">
        <v>552524</v>
      </c>
      <c r="J175" s="5">
        <f t="shared" si="7"/>
        <v>-23779</v>
      </c>
      <c r="K175" s="39">
        <f t="shared" si="8"/>
        <v>-4.1300000000000003E-2</v>
      </c>
      <c r="L175" s="21" t="s">
        <v>874</v>
      </c>
      <c r="M175" s="25" t="s">
        <v>874</v>
      </c>
      <c r="O175"/>
      <c r="P175"/>
      <c r="Q175"/>
      <c r="R175"/>
      <c r="S175"/>
      <c r="T175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</row>
    <row r="176" spans="1:58" s="54" customFormat="1" x14ac:dyDescent="0.2">
      <c r="A176" s="2" t="s">
        <v>311</v>
      </c>
      <c r="B176" s="2" t="s">
        <v>312</v>
      </c>
      <c r="C176" s="2" t="s">
        <v>317</v>
      </c>
      <c r="D176" s="2" t="s">
        <v>318</v>
      </c>
      <c r="E176" s="38">
        <v>1247272</v>
      </c>
      <c r="F176" s="78"/>
      <c r="G176" s="103">
        <v>3690</v>
      </c>
      <c r="H176" s="113">
        <f t="shared" si="6"/>
        <v>1250962</v>
      </c>
      <c r="I176" s="63">
        <v>1331017</v>
      </c>
      <c r="J176" s="5">
        <f t="shared" si="7"/>
        <v>83745</v>
      </c>
      <c r="K176" s="39">
        <f t="shared" si="8"/>
        <v>6.7100000000000007E-2</v>
      </c>
      <c r="L176" s="21" t="s">
        <v>874</v>
      </c>
      <c r="M176" s="25" t="s">
        <v>874</v>
      </c>
      <c r="O176"/>
      <c r="P176"/>
      <c r="Q176"/>
      <c r="R176"/>
      <c r="S176"/>
      <c r="T176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</row>
    <row r="177" spans="1:58" s="54" customFormat="1" x14ac:dyDescent="0.2">
      <c r="A177" s="2" t="s">
        <v>311</v>
      </c>
      <c r="B177" s="2" t="s">
        <v>312</v>
      </c>
      <c r="C177" s="2" t="s">
        <v>26</v>
      </c>
      <c r="D177" s="2" t="s">
        <v>319</v>
      </c>
      <c r="E177" s="38">
        <v>6265746</v>
      </c>
      <c r="F177" s="78"/>
      <c r="G177" s="103">
        <v>24913</v>
      </c>
      <c r="H177" s="113">
        <f t="shared" si="6"/>
        <v>6290659</v>
      </c>
      <c r="I177" s="63">
        <v>6117602</v>
      </c>
      <c r="J177" s="5">
        <f t="shared" si="7"/>
        <v>-148144</v>
      </c>
      <c r="K177" s="39">
        <f t="shared" si="8"/>
        <v>-2.3599999999999999E-2</v>
      </c>
      <c r="L177" s="21" t="s">
        <v>874</v>
      </c>
      <c r="M177" s="25" t="s">
        <v>874</v>
      </c>
      <c r="O177"/>
      <c r="P177"/>
      <c r="Q177"/>
      <c r="R177"/>
      <c r="S177"/>
      <c r="T177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</row>
    <row r="178" spans="1:58" s="54" customFormat="1" x14ac:dyDescent="0.2">
      <c r="A178" s="2" t="s">
        <v>311</v>
      </c>
      <c r="B178" s="2" t="s">
        <v>312</v>
      </c>
      <c r="C178" s="2" t="s">
        <v>57</v>
      </c>
      <c r="D178" s="2" t="s">
        <v>320</v>
      </c>
      <c r="E178" s="38">
        <v>375031</v>
      </c>
      <c r="F178" s="78"/>
      <c r="G178" s="103">
        <v>1969</v>
      </c>
      <c r="H178" s="113">
        <f t="shared" si="6"/>
        <v>377000</v>
      </c>
      <c r="I178" s="63">
        <v>427156</v>
      </c>
      <c r="J178" s="5">
        <f t="shared" si="7"/>
        <v>52125</v>
      </c>
      <c r="K178" s="39">
        <f t="shared" si="8"/>
        <v>0.13900000000000001</v>
      </c>
      <c r="L178" s="21">
        <v>1</v>
      </c>
      <c r="M178" s="25" t="s">
        <v>874</v>
      </c>
      <c r="O178"/>
      <c r="P178"/>
      <c r="Q178"/>
      <c r="R178"/>
      <c r="S178"/>
      <c r="T178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</row>
    <row r="179" spans="1:58" s="54" customFormat="1" x14ac:dyDescent="0.2">
      <c r="A179" s="2" t="s">
        <v>311</v>
      </c>
      <c r="B179" s="2" t="s">
        <v>312</v>
      </c>
      <c r="C179" s="2" t="s">
        <v>63</v>
      </c>
      <c r="D179" s="2" t="s">
        <v>321</v>
      </c>
      <c r="E179" s="38">
        <v>1039694</v>
      </c>
      <c r="F179" s="78"/>
      <c r="G179" s="103">
        <v>5421</v>
      </c>
      <c r="H179" s="113">
        <f t="shared" si="6"/>
        <v>1045115</v>
      </c>
      <c r="I179" s="63">
        <v>792717</v>
      </c>
      <c r="J179" s="5">
        <f t="shared" si="7"/>
        <v>-246977</v>
      </c>
      <c r="K179" s="39">
        <f t="shared" si="8"/>
        <v>-0.23749999999999999</v>
      </c>
      <c r="L179" s="21" t="s">
        <v>874</v>
      </c>
      <c r="M179" s="25" t="s">
        <v>874</v>
      </c>
      <c r="O179"/>
      <c r="P179"/>
      <c r="Q179"/>
      <c r="R179"/>
      <c r="S179"/>
      <c r="T179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</row>
    <row r="180" spans="1:58" s="54" customFormat="1" x14ac:dyDescent="0.2">
      <c r="A180" s="2" t="s">
        <v>311</v>
      </c>
      <c r="B180" s="2" t="s">
        <v>312</v>
      </c>
      <c r="C180" s="2" t="s">
        <v>99</v>
      </c>
      <c r="D180" s="2" t="s">
        <v>322</v>
      </c>
      <c r="E180" s="38">
        <v>27277</v>
      </c>
      <c r="F180" s="78"/>
      <c r="G180" s="103">
        <v>0</v>
      </c>
      <c r="H180" s="113">
        <f t="shared" si="6"/>
        <v>27277</v>
      </c>
      <c r="I180" s="63">
        <v>27772</v>
      </c>
      <c r="J180" s="5">
        <f t="shared" si="7"/>
        <v>495</v>
      </c>
      <c r="K180" s="39">
        <f t="shared" si="8"/>
        <v>1.8100000000000002E-2</v>
      </c>
      <c r="L180" s="21">
        <v>1</v>
      </c>
      <c r="M180" s="25">
        <v>1</v>
      </c>
      <c r="O180"/>
      <c r="P180"/>
      <c r="Q180"/>
      <c r="R180"/>
      <c r="S180"/>
      <c r="T180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</row>
    <row r="181" spans="1:58" s="54" customFormat="1" x14ac:dyDescent="0.2">
      <c r="A181" s="2" t="s">
        <v>311</v>
      </c>
      <c r="B181" s="2" t="s">
        <v>312</v>
      </c>
      <c r="C181" s="2" t="s">
        <v>323</v>
      </c>
      <c r="D181" s="2" t="s">
        <v>324</v>
      </c>
      <c r="E181" s="38">
        <v>931563</v>
      </c>
      <c r="F181" s="78"/>
      <c r="G181" s="103">
        <v>5609</v>
      </c>
      <c r="H181" s="113">
        <f t="shared" si="6"/>
        <v>937172</v>
      </c>
      <c r="I181" s="63">
        <v>420108</v>
      </c>
      <c r="J181" s="5">
        <f t="shared" si="7"/>
        <v>-511455</v>
      </c>
      <c r="K181" s="39">
        <f t="shared" si="8"/>
        <v>-0.54900000000000004</v>
      </c>
      <c r="L181" s="21">
        <v>1</v>
      </c>
      <c r="M181" s="25" t="s">
        <v>874</v>
      </c>
      <c r="O181"/>
      <c r="P181"/>
      <c r="Q181"/>
      <c r="R181"/>
      <c r="S181"/>
      <c r="T181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</row>
    <row r="182" spans="1:58" s="54" customFormat="1" x14ac:dyDescent="0.2">
      <c r="A182" s="2" t="s">
        <v>311</v>
      </c>
      <c r="B182" s="2" t="s">
        <v>312</v>
      </c>
      <c r="C182" s="2" t="s">
        <v>325</v>
      </c>
      <c r="D182" s="2" t="s">
        <v>326</v>
      </c>
      <c r="E182" s="38">
        <v>3850558</v>
      </c>
      <c r="F182" s="78"/>
      <c r="G182" s="103">
        <v>14584</v>
      </c>
      <c r="H182" s="113">
        <f t="shared" si="6"/>
        <v>3865142</v>
      </c>
      <c r="I182" s="63">
        <v>3870049</v>
      </c>
      <c r="J182" s="5">
        <f t="shared" si="7"/>
        <v>19491</v>
      </c>
      <c r="K182" s="39">
        <f t="shared" si="8"/>
        <v>5.1000000000000004E-3</v>
      </c>
      <c r="L182" s="21" t="s">
        <v>874</v>
      </c>
      <c r="M182" s="25" t="s">
        <v>874</v>
      </c>
      <c r="O182"/>
      <c r="P182"/>
      <c r="Q182"/>
      <c r="R182"/>
      <c r="S182"/>
      <c r="T182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</row>
    <row r="183" spans="1:58" s="54" customFormat="1" x14ac:dyDescent="0.2">
      <c r="A183" s="2" t="s">
        <v>311</v>
      </c>
      <c r="B183" s="2" t="s">
        <v>312</v>
      </c>
      <c r="C183" s="2" t="s">
        <v>327</v>
      </c>
      <c r="D183" s="2" t="s">
        <v>328</v>
      </c>
      <c r="E183" s="38">
        <v>3585462</v>
      </c>
      <c r="F183" s="78"/>
      <c r="G183" s="103">
        <v>17456</v>
      </c>
      <c r="H183" s="113">
        <f t="shared" si="6"/>
        <v>3602918</v>
      </c>
      <c r="I183" s="63">
        <v>3346754</v>
      </c>
      <c r="J183" s="5">
        <f t="shared" si="7"/>
        <v>-238708</v>
      </c>
      <c r="K183" s="39">
        <f t="shared" si="8"/>
        <v>-6.6600000000000006E-2</v>
      </c>
      <c r="L183" s="21" t="s">
        <v>874</v>
      </c>
      <c r="M183" s="25" t="s">
        <v>874</v>
      </c>
      <c r="O183"/>
      <c r="P183"/>
      <c r="Q183"/>
      <c r="R183"/>
      <c r="S183"/>
      <c r="T18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</row>
    <row r="184" spans="1:58" s="54" customFormat="1" x14ac:dyDescent="0.2">
      <c r="A184" s="2" t="s">
        <v>311</v>
      </c>
      <c r="B184" s="2" t="s">
        <v>312</v>
      </c>
      <c r="C184" s="2" t="s">
        <v>263</v>
      </c>
      <c r="D184" s="2" t="s">
        <v>329</v>
      </c>
      <c r="E184" s="38">
        <v>562032</v>
      </c>
      <c r="F184" s="78"/>
      <c r="G184" s="103">
        <v>2799</v>
      </c>
      <c r="H184" s="113">
        <f t="shared" si="6"/>
        <v>564831</v>
      </c>
      <c r="I184" s="63">
        <v>550054</v>
      </c>
      <c r="J184" s="5">
        <f t="shared" si="7"/>
        <v>-11978</v>
      </c>
      <c r="K184" s="39">
        <f t="shared" si="8"/>
        <v>-2.1299999999999999E-2</v>
      </c>
      <c r="L184" s="21" t="s">
        <v>874</v>
      </c>
      <c r="M184" s="25" t="s">
        <v>874</v>
      </c>
      <c r="O184"/>
      <c r="P184"/>
      <c r="Q184"/>
      <c r="R184"/>
      <c r="S184"/>
      <c r="T184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</row>
    <row r="185" spans="1:58" s="54" customFormat="1" x14ac:dyDescent="0.2">
      <c r="A185" s="2" t="s">
        <v>311</v>
      </c>
      <c r="B185" s="2" t="s">
        <v>312</v>
      </c>
      <c r="C185" s="2" t="s">
        <v>53</v>
      </c>
      <c r="D185" s="2" t="s">
        <v>330</v>
      </c>
      <c r="E185" s="38">
        <v>541203</v>
      </c>
      <c r="F185" s="78"/>
      <c r="G185" s="103">
        <v>1656</v>
      </c>
      <c r="H185" s="113">
        <f t="shared" si="6"/>
        <v>542859</v>
      </c>
      <c r="I185" s="63">
        <v>673088</v>
      </c>
      <c r="J185" s="5">
        <f t="shared" si="7"/>
        <v>131885</v>
      </c>
      <c r="K185" s="39">
        <f t="shared" si="8"/>
        <v>0.2437</v>
      </c>
      <c r="L185" s="21" t="s">
        <v>874</v>
      </c>
      <c r="M185" s="25" t="s">
        <v>874</v>
      </c>
      <c r="O185"/>
      <c r="P185"/>
      <c r="Q185"/>
      <c r="R185"/>
      <c r="S185"/>
      <c r="T185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</row>
    <row r="186" spans="1:58" s="54" customFormat="1" x14ac:dyDescent="0.2">
      <c r="A186" s="2" t="s">
        <v>331</v>
      </c>
      <c r="B186" s="2" t="s">
        <v>332</v>
      </c>
      <c r="C186" s="2" t="s">
        <v>333</v>
      </c>
      <c r="D186" s="2" t="s">
        <v>334</v>
      </c>
      <c r="E186" s="38">
        <v>15543</v>
      </c>
      <c r="F186" s="78"/>
      <c r="G186" s="103">
        <v>0</v>
      </c>
      <c r="H186" s="113">
        <f t="shared" si="6"/>
        <v>15543</v>
      </c>
      <c r="I186" s="63">
        <v>22517</v>
      </c>
      <c r="J186" s="5">
        <f t="shared" si="7"/>
        <v>6974</v>
      </c>
      <c r="K186" s="39">
        <f t="shared" si="8"/>
        <v>0.44869999999999999</v>
      </c>
      <c r="L186" s="21">
        <v>1</v>
      </c>
      <c r="M186" s="25">
        <v>1</v>
      </c>
      <c r="O186"/>
      <c r="P186"/>
      <c r="Q186"/>
      <c r="R186"/>
      <c r="S186"/>
      <c r="T186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</row>
    <row r="187" spans="1:58" s="54" customFormat="1" x14ac:dyDescent="0.2">
      <c r="A187" s="2" t="s">
        <v>331</v>
      </c>
      <c r="B187" s="2" t="s">
        <v>332</v>
      </c>
      <c r="C187" s="2" t="s">
        <v>335</v>
      </c>
      <c r="D187" s="2" t="s">
        <v>336</v>
      </c>
      <c r="E187" s="38">
        <v>21740</v>
      </c>
      <c r="F187" s="78"/>
      <c r="G187" s="103">
        <v>0</v>
      </c>
      <c r="H187" s="113">
        <f t="shared" si="6"/>
        <v>21740</v>
      </c>
      <c r="I187" s="63">
        <v>21167</v>
      </c>
      <c r="J187" s="5">
        <f t="shared" si="7"/>
        <v>-573</v>
      </c>
      <c r="K187" s="39">
        <f t="shared" si="8"/>
        <v>-2.64E-2</v>
      </c>
      <c r="L187" s="21">
        <v>1</v>
      </c>
      <c r="M187" s="25">
        <v>1</v>
      </c>
      <c r="O187"/>
      <c r="P187"/>
      <c r="Q187"/>
      <c r="R187"/>
      <c r="S187"/>
      <c r="T187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</row>
    <row r="188" spans="1:58" s="54" customFormat="1" x14ac:dyDescent="0.2">
      <c r="A188" s="2" t="s">
        <v>331</v>
      </c>
      <c r="B188" s="2" t="s">
        <v>332</v>
      </c>
      <c r="C188" s="2" t="s">
        <v>325</v>
      </c>
      <c r="D188" s="2" t="s">
        <v>337</v>
      </c>
      <c r="E188" s="38">
        <v>97879</v>
      </c>
      <c r="F188" s="78"/>
      <c r="G188" s="103">
        <v>904</v>
      </c>
      <c r="H188" s="113">
        <f t="shared" si="6"/>
        <v>98783</v>
      </c>
      <c r="I188" s="63">
        <v>47806</v>
      </c>
      <c r="J188" s="5">
        <f t="shared" si="7"/>
        <v>-50073</v>
      </c>
      <c r="K188" s="39">
        <f t="shared" si="8"/>
        <v>-0.51160000000000005</v>
      </c>
      <c r="L188" s="21">
        <v>1</v>
      </c>
      <c r="M188" s="25">
        <v>1</v>
      </c>
      <c r="O188"/>
      <c r="P188"/>
      <c r="Q188"/>
      <c r="R188"/>
      <c r="S188"/>
      <c r="T188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</row>
    <row r="189" spans="1:58" s="54" customFormat="1" x14ac:dyDescent="0.2">
      <c r="A189" s="2" t="s">
        <v>338</v>
      </c>
      <c r="B189" s="2" t="s">
        <v>339</v>
      </c>
      <c r="C189" s="2" t="s">
        <v>26</v>
      </c>
      <c r="D189" s="2" t="s">
        <v>340</v>
      </c>
      <c r="E189" s="38">
        <v>3113708</v>
      </c>
      <c r="F189" s="78"/>
      <c r="G189" s="103">
        <v>8553</v>
      </c>
      <c r="H189" s="113">
        <f t="shared" si="6"/>
        <v>3122261</v>
      </c>
      <c r="I189" s="63">
        <v>3323439</v>
      </c>
      <c r="J189" s="5">
        <f t="shared" si="7"/>
        <v>209731</v>
      </c>
      <c r="K189" s="39">
        <f t="shared" si="8"/>
        <v>6.7400000000000002E-2</v>
      </c>
      <c r="L189" s="21" t="s">
        <v>874</v>
      </c>
      <c r="M189" s="25" t="s">
        <v>874</v>
      </c>
      <c r="O189"/>
      <c r="P189"/>
      <c r="Q189"/>
      <c r="R189"/>
      <c r="S189"/>
      <c r="T189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</row>
    <row r="190" spans="1:58" s="54" customFormat="1" x14ac:dyDescent="0.2">
      <c r="A190" s="2" t="s">
        <v>338</v>
      </c>
      <c r="B190" s="2" t="s">
        <v>339</v>
      </c>
      <c r="C190" s="2" t="s">
        <v>79</v>
      </c>
      <c r="D190" s="2" t="s">
        <v>341</v>
      </c>
      <c r="E190" s="38">
        <v>996607</v>
      </c>
      <c r="F190" s="78"/>
      <c r="G190" s="103">
        <v>3235</v>
      </c>
      <c r="H190" s="113">
        <f t="shared" si="6"/>
        <v>999842</v>
      </c>
      <c r="I190" s="63">
        <v>962015</v>
      </c>
      <c r="J190" s="5">
        <f t="shared" si="7"/>
        <v>-34592</v>
      </c>
      <c r="K190" s="39">
        <f t="shared" si="8"/>
        <v>-3.4700000000000002E-2</v>
      </c>
      <c r="L190" s="21" t="s">
        <v>874</v>
      </c>
      <c r="M190" s="25" t="s">
        <v>874</v>
      </c>
      <c r="O190"/>
      <c r="P190"/>
      <c r="Q190"/>
      <c r="R190"/>
      <c r="S190"/>
      <c r="T190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</row>
    <row r="191" spans="1:58" s="54" customFormat="1" x14ac:dyDescent="0.2">
      <c r="A191" s="2" t="s">
        <v>342</v>
      </c>
      <c r="B191" s="2" t="s">
        <v>343</v>
      </c>
      <c r="C191" s="2" t="s">
        <v>344</v>
      </c>
      <c r="D191" s="2" t="s">
        <v>345</v>
      </c>
      <c r="E191" s="38">
        <v>2253701</v>
      </c>
      <c r="F191" s="78"/>
      <c r="G191" s="103">
        <v>7002</v>
      </c>
      <c r="H191" s="113">
        <f t="shared" si="6"/>
        <v>2260703</v>
      </c>
      <c r="I191" s="63">
        <v>2227505</v>
      </c>
      <c r="J191" s="5">
        <f t="shared" si="7"/>
        <v>-26196</v>
      </c>
      <c r="K191" s="39">
        <f t="shared" si="8"/>
        <v>-1.1599999999999999E-2</v>
      </c>
      <c r="L191" s="21" t="s">
        <v>874</v>
      </c>
      <c r="M191" s="25" t="s">
        <v>874</v>
      </c>
      <c r="O191"/>
      <c r="P191"/>
      <c r="Q191"/>
      <c r="R191"/>
      <c r="S191"/>
      <c r="T191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</row>
    <row r="192" spans="1:58" s="54" customFormat="1" x14ac:dyDescent="0.2">
      <c r="A192" s="2" t="s">
        <v>346</v>
      </c>
      <c r="B192" s="2" t="s">
        <v>347</v>
      </c>
      <c r="C192" s="2" t="s">
        <v>26</v>
      </c>
      <c r="D192" s="2" t="s">
        <v>348</v>
      </c>
      <c r="E192" s="38">
        <v>555994</v>
      </c>
      <c r="F192" s="78"/>
      <c r="G192" s="103">
        <v>5834</v>
      </c>
      <c r="H192" s="113">
        <f t="shared" si="6"/>
        <v>561828</v>
      </c>
      <c r="I192" s="63">
        <v>702481</v>
      </c>
      <c r="J192" s="5">
        <f t="shared" si="7"/>
        <v>146487</v>
      </c>
      <c r="K192" s="39">
        <f t="shared" si="8"/>
        <v>0.26350000000000001</v>
      </c>
      <c r="L192" s="21" t="s">
        <v>874</v>
      </c>
      <c r="M192" s="25" t="s">
        <v>874</v>
      </c>
      <c r="O192"/>
      <c r="P192"/>
      <c r="Q192"/>
      <c r="R192"/>
      <c r="S192"/>
      <c r="T192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</row>
    <row r="193" spans="1:58" s="54" customFormat="1" x14ac:dyDescent="0.2">
      <c r="A193" s="2" t="s">
        <v>346</v>
      </c>
      <c r="B193" s="2" t="s">
        <v>347</v>
      </c>
      <c r="C193" s="2" t="s">
        <v>16</v>
      </c>
      <c r="D193" s="2" t="s">
        <v>349</v>
      </c>
      <c r="E193" s="38">
        <v>619408</v>
      </c>
      <c r="F193" s="78"/>
      <c r="G193" s="103">
        <v>3781</v>
      </c>
      <c r="H193" s="113">
        <f t="shared" si="6"/>
        <v>623189</v>
      </c>
      <c r="I193" s="63">
        <v>706361</v>
      </c>
      <c r="J193" s="5">
        <f t="shared" si="7"/>
        <v>86953</v>
      </c>
      <c r="K193" s="39">
        <f t="shared" si="8"/>
        <v>0.1404</v>
      </c>
      <c r="L193" s="21" t="s">
        <v>874</v>
      </c>
      <c r="M193" s="25" t="s">
        <v>874</v>
      </c>
      <c r="O193"/>
      <c r="P193"/>
      <c r="Q193"/>
      <c r="R193"/>
      <c r="S193"/>
      <c r="T19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</row>
    <row r="194" spans="1:58" s="54" customFormat="1" x14ac:dyDescent="0.2">
      <c r="A194" s="2" t="s">
        <v>350</v>
      </c>
      <c r="B194" s="2" t="s">
        <v>351</v>
      </c>
      <c r="C194" s="2" t="s">
        <v>153</v>
      </c>
      <c r="D194" s="2" t="s">
        <v>352</v>
      </c>
      <c r="E194" s="38">
        <v>665010</v>
      </c>
      <c r="F194" s="78"/>
      <c r="G194" s="103">
        <v>1674</v>
      </c>
      <c r="H194" s="113">
        <f t="shared" si="6"/>
        <v>666684</v>
      </c>
      <c r="I194" s="63">
        <v>660879</v>
      </c>
      <c r="J194" s="5">
        <f t="shared" si="7"/>
        <v>-4131</v>
      </c>
      <c r="K194" s="39">
        <f t="shared" si="8"/>
        <v>-6.1999999999999998E-3</v>
      </c>
      <c r="L194" s="21" t="s">
        <v>874</v>
      </c>
      <c r="M194" s="25" t="s">
        <v>874</v>
      </c>
      <c r="O194"/>
      <c r="P194"/>
      <c r="Q194"/>
      <c r="R194"/>
      <c r="S194"/>
      <c r="T194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</row>
    <row r="195" spans="1:58" s="54" customFormat="1" x14ac:dyDescent="0.2">
      <c r="A195" s="2" t="s">
        <v>350</v>
      </c>
      <c r="B195" s="2" t="s">
        <v>351</v>
      </c>
      <c r="C195" s="2" t="s">
        <v>353</v>
      </c>
      <c r="D195" s="2" t="s">
        <v>354</v>
      </c>
      <c r="E195" s="38">
        <v>657000</v>
      </c>
      <c r="F195" s="78"/>
      <c r="G195" s="103">
        <v>2233</v>
      </c>
      <c r="H195" s="113">
        <f t="shared" si="6"/>
        <v>659233</v>
      </c>
      <c r="I195" s="63">
        <v>652435</v>
      </c>
      <c r="J195" s="5">
        <f t="shared" si="7"/>
        <v>-4565</v>
      </c>
      <c r="K195" s="39">
        <f t="shared" si="8"/>
        <v>-6.8999999999999999E-3</v>
      </c>
      <c r="L195" s="21" t="s">
        <v>874</v>
      </c>
      <c r="M195" s="25" t="s">
        <v>874</v>
      </c>
      <c r="O195"/>
      <c r="P195"/>
      <c r="Q195"/>
      <c r="R195"/>
      <c r="S195"/>
      <c r="T195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</row>
    <row r="196" spans="1:58" s="54" customFormat="1" x14ac:dyDescent="0.2">
      <c r="A196" s="2" t="s">
        <v>350</v>
      </c>
      <c r="B196" s="2" t="s">
        <v>351</v>
      </c>
      <c r="C196" s="2" t="s">
        <v>95</v>
      </c>
      <c r="D196" s="2" t="s">
        <v>355</v>
      </c>
      <c r="E196" s="38">
        <v>4917113</v>
      </c>
      <c r="F196" s="78"/>
      <c r="G196" s="103">
        <v>14237</v>
      </c>
      <c r="H196" s="113">
        <f t="shared" si="6"/>
        <v>4931350</v>
      </c>
      <c r="I196" s="63">
        <v>4826417</v>
      </c>
      <c r="J196" s="5">
        <f t="shared" si="7"/>
        <v>-90696</v>
      </c>
      <c r="K196" s="39">
        <f t="shared" si="8"/>
        <v>-1.84E-2</v>
      </c>
      <c r="L196" s="21" t="s">
        <v>874</v>
      </c>
      <c r="M196" s="25" t="s">
        <v>874</v>
      </c>
      <c r="O196"/>
      <c r="P196"/>
      <c r="Q196"/>
      <c r="R196"/>
      <c r="S196"/>
      <c r="T196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</row>
    <row r="197" spans="1:58" s="54" customFormat="1" x14ac:dyDescent="0.2">
      <c r="A197" s="2" t="s">
        <v>350</v>
      </c>
      <c r="B197" s="2" t="s">
        <v>351</v>
      </c>
      <c r="C197" s="2" t="s">
        <v>356</v>
      </c>
      <c r="D197" s="2" t="s">
        <v>357</v>
      </c>
      <c r="E197" s="38">
        <v>968436</v>
      </c>
      <c r="F197" s="78"/>
      <c r="G197" s="103">
        <v>2707</v>
      </c>
      <c r="H197" s="113">
        <f t="shared" si="6"/>
        <v>971143</v>
      </c>
      <c r="I197" s="63">
        <v>980023</v>
      </c>
      <c r="J197" s="5">
        <f t="shared" si="7"/>
        <v>11587</v>
      </c>
      <c r="K197" s="39">
        <f t="shared" si="8"/>
        <v>1.2E-2</v>
      </c>
      <c r="L197" s="21" t="s">
        <v>874</v>
      </c>
      <c r="M197" s="25" t="s">
        <v>874</v>
      </c>
      <c r="O197"/>
      <c r="P197"/>
      <c r="Q197"/>
      <c r="R197"/>
      <c r="S197"/>
      <c r="T197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</row>
    <row r="198" spans="1:58" s="54" customFormat="1" x14ac:dyDescent="0.2">
      <c r="A198" s="2" t="s">
        <v>350</v>
      </c>
      <c r="B198" s="2" t="s">
        <v>351</v>
      </c>
      <c r="C198" s="2" t="s">
        <v>143</v>
      </c>
      <c r="D198" s="2" t="s">
        <v>358</v>
      </c>
      <c r="E198" s="38">
        <v>1647705</v>
      </c>
      <c r="F198" s="78"/>
      <c r="G198" s="103">
        <v>4575</v>
      </c>
      <c r="H198" s="113">
        <f t="shared" si="6"/>
        <v>1652280</v>
      </c>
      <c r="I198" s="63">
        <v>1606179</v>
      </c>
      <c r="J198" s="5">
        <f t="shared" si="7"/>
        <v>-41526</v>
      </c>
      <c r="K198" s="39">
        <f t="shared" si="8"/>
        <v>-2.52E-2</v>
      </c>
      <c r="L198" s="21" t="s">
        <v>874</v>
      </c>
      <c r="M198" s="25" t="s">
        <v>874</v>
      </c>
      <c r="O198"/>
      <c r="P198"/>
      <c r="Q198"/>
      <c r="R198"/>
      <c r="S198"/>
      <c r="T198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</row>
    <row r="199" spans="1:58" s="54" customFormat="1" x14ac:dyDescent="0.2">
      <c r="A199" s="2" t="s">
        <v>359</v>
      </c>
      <c r="B199" s="2" t="s">
        <v>360</v>
      </c>
      <c r="C199" s="2" t="s">
        <v>26</v>
      </c>
      <c r="D199" s="2" t="s">
        <v>361</v>
      </c>
      <c r="E199" s="38">
        <v>657260</v>
      </c>
      <c r="F199" s="78"/>
      <c r="G199" s="103">
        <v>3349</v>
      </c>
      <c r="H199" s="113">
        <f t="shared" si="6"/>
        <v>660609</v>
      </c>
      <c r="I199" s="63">
        <v>432890</v>
      </c>
      <c r="J199" s="5">
        <f t="shared" si="7"/>
        <v>-224370</v>
      </c>
      <c r="K199" s="39">
        <f t="shared" si="8"/>
        <v>-0.34139999999999998</v>
      </c>
      <c r="L199" s="21" t="s">
        <v>874</v>
      </c>
      <c r="M199" s="25" t="s">
        <v>874</v>
      </c>
      <c r="O199"/>
      <c r="P199"/>
      <c r="Q199"/>
      <c r="R199"/>
      <c r="S199"/>
      <c r="T199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</row>
    <row r="200" spans="1:58" s="54" customFormat="1" x14ac:dyDescent="0.2">
      <c r="A200" s="2" t="s">
        <v>359</v>
      </c>
      <c r="B200" s="2" t="s">
        <v>360</v>
      </c>
      <c r="C200" s="2" t="s">
        <v>82</v>
      </c>
      <c r="D200" s="2" t="s">
        <v>362</v>
      </c>
      <c r="E200" s="38">
        <v>1328695</v>
      </c>
      <c r="F200" s="78"/>
      <c r="G200" s="103">
        <v>4704</v>
      </c>
      <c r="H200" s="113">
        <f t="shared" si="6"/>
        <v>1333399</v>
      </c>
      <c r="I200" s="63">
        <v>1311815</v>
      </c>
      <c r="J200" s="5">
        <f t="shared" si="7"/>
        <v>-16880</v>
      </c>
      <c r="K200" s="39">
        <f t="shared" si="8"/>
        <v>-1.2699999999999999E-2</v>
      </c>
      <c r="L200" s="21" t="s">
        <v>874</v>
      </c>
      <c r="M200" s="25" t="s">
        <v>874</v>
      </c>
      <c r="O200"/>
      <c r="P200"/>
      <c r="Q200"/>
      <c r="R200"/>
      <c r="S200"/>
      <c r="T200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</row>
    <row r="201" spans="1:58" s="54" customFormat="1" x14ac:dyDescent="0.2">
      <c r="A201" s="2" t="s">
        <v>359</v>
      </c>
      <c r="B201" s="2" t="s">
        <v>360</v>
      </c>
      <c r="C201" s="2" t="s">
        <v>170</v>
      </c>
      <c r="D201" s="2" t="s">
        <v>363</v>
      </c>
      <c r="E201" s="38">
        <v>2996246</v>
      </c>
      <c r="F201" s="78"/>
      <c r="G201" s="103">
        <v>11669</v>
      </c>
      <c r="H201" s="113">
        <f t="shared" si="6"/>
        <v>3007915</v>
      </c>
      <c r="I201" s="63">
        <v>2930885</v>
      </c>
      <c r="J201" s="5">
        <f t="shared" si="7"/>
        <v>-65361</v>
      </c>
      <c r="K201" s="39">
        <f t="shared" si="8"/>
        <v>-2.18E-2</v>
      </c>
      <c r="L201" s="21" t="s">
        <v>874</v>
      </c>
      <c r="M201" s="25" t="s">
        <v>874</v>
      </c>
      <c r="O201"/>
      <c r="P201"/>
      <c r="Q201"/>
      <c r="R201"/>
      <c r="S201"/>
      <c r="T201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</row>
    <row r="202" spans="1:58" s="54" customFormat="1" x14ac:dyDescent="0.2">
      <c r="A202" s="2" t="s">
        <v>359</v>
      </c>
      <c r="B202" s="2" t="s">
        <v>360</v>
      </c>
      <c r="C202" s="2" t="s">
        <v>86</v>
      </c>
      <c r="D202" s="2" t="s">
        <v>364</v>
      </c>
      <c r="E202" s="38">
        <v>16263</v>
      </c>
      <c r="F202" s="78"/>
      <c r="G202" s="103">
        <v>0</v>
      </c>
      <c r="H202" s="113">
        <f t="shared" ref="H202:H265" si="9">SUM(E202+G202)</f>
        <v>16263</v>
      </c>
      <c r="I202" s="63">
        <v>17028</v>
      </c>
      <c r="J202" s="5">
        <f t="shared" ref="J202:J265" si="10">SUM(I202-E202)</f>
        <v>765</v>
      </c>
      <c r="K202" s="39">
        <f t="shared" ref="K202:K265" si="11">ROUND(J202/E202,4)</f>
        <v>4.7E-2</v>
      </c>
      <c r="L202" s="21">
        <v>1</v>
      </c>
      <c r="M202" s="25">
        <v>1</v>
      </c>
      <c r="O202"/>
      <c r="P202"/>
      <c r="Q202"/>
      <c r="R202"/>
      <c r="S202"/>
      <c r="T202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</row>
    <row r="203" spans="1:58" s="54" customFormat="1" x14ac:dyDescent="0.2">
      <c r="A203" s="2" t="s">
        <v>359</v>
      </c>
      <c r="B203" s="2" t="s">
        <v>360</v>
      </c>
      <c r="C203" s="2" t="s">
        <v>333</v>
      </c>
      <c r="D203" s="2" t="s">
        <v>365</v>
      </c>
      <c r="E203" s="38">
        <v>271179</v>
      </c>
      <c r="F203" s="78"/>
      <c r="G203" s="103">
        <v>2904</v>
      </c>
      <c r="H203" s="113">
        <f t="shared" si="9"/>
        <v>274083</v>
      </c>
      <c r="I203" s="63">
        <v>374611</v>
      </c>
      <c r="J203" s="5">
        <f t="shared" si="10"/>
        <v>103432</v>
      </c>
      <c r="K203" s="39">
        <f t="shared" si="11"/>
        <v>0.38140000000000002</v>
      </c>
      <c r="L203" s="21" t="s">
        <v>874</v>
      </c>
      <c r="M203" s="25" t="s">
        <v>874</v>
      </c>
      <c r="O203"/>
      <c r="P203"/>
      <c r="Q203"/>
      <c r="R203"/>
      <c r="S203"/>
      <c r="T20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</row>
    <row r="204" spans="1:58" s="54" customFormat="1" x14ac:dyDescent="0.2">
      <c r="A204" s="2" t="s">
        <v>366</v>
      </c>
      <c r="B204" s="2" t="s">
        <v>367</v>
      </c>
      <c r="C204" s="2" t="s">
        <v>26</v>
      </c>
      <c r="D204" s="2" t="s">
        <v>368</v>
      </c>
      <c r="E204" s="38">
        <v>1741327</v>
      </c>
      <c r="F204" s="78"/>
      <c r="G204" s="103">
        <v>4925</v>
      </c>
      <c r="H204" s="113">
        <f t="shared" si="9"/>
        <v>1746252</v>
      </c>
      <c r="I204" s="63">
        <v>1757269</v>
      </c>
      <c r="J204" s="5">
        <f t="shared" si="10"/>
        <v>15942</v>
      </c>
      <c r="K204" s="39">
        <f t="shared" si="11"/>
        <v>9.1999999999999998E-3</v>
      </c>
      <c r="L204" s="21" t="s">
        <v>874</v>
      </c>
      <c r="M204" s="25" t="s">
        <v>874</v>
      </c>
      <c r="O204"/>
      <c r="P204"/>
      <c r="Q204"/>
      <c r="R204"/>
      <c r="S204"/>
      <c r="T204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</row>
    <row r="205" spans="1:58" s="54" customFormat="1" x14ac:dyDescent="0.2">
      <c r="A205" s="2" t="s">
        <v>366</v>
      </c>
      <c r="B205" s="2" t="s">
        <v>367</v>
      </c>
      <c r="C205" s="2" t="s">
        <v>369</v>
      </c>
      <c r="D205" s="2" t="s">
        <v>370</v>
      </c>
      <c r="E205" s="38">
        <v>466417</v>
      </c>
      <c r="F205" s="78"/>
      <c r="G205" s="103">
        <v>2057</v>
      </c>
      <c r="H205" s="113">
        <f t="shared" si="9"/>
        <v>468474</v>
      </c>
      <c r="I205" s="63">
        <v>423697</v>
      </c>
      <c r="J205" s="5">
        <f t="shared" si="10"/>
        <v>-42720</v>
      </c>
      <c r="K205" s="39">
        <f t="shared" si="11"/>
        <v>-9.1600000000000001E-2</v>
      </c>
      <c r="L205" s="21" t="s">
        <v>874</v>
      </c>
      <c r="M205" s="25" t="s">
        <v>874</v>
      </c>
      <c r="O205"/>
      <c r="P205"/>
      <c r="Q205"/>
      <c r="R205"/>
      <c r="S205"/>
      <c r="T205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</row>
    <row r="206" spans="1:58" s="54" customFormat="1" x14ac:dyDescent="0.2">
      <c r="A206" s="2" t="s">
        <v>366</v>
      </c>
      <c r="B206" s="2" t="s">
        <v>367</v>
      </c>
      <c r="C206" s="2" t="s">
        <v>251</v>
      </c>
      <c r="D206" s="2" t="s">
        <v>371</v>
      </c>
      <c r="E206" s="38">
        <v>11004939</v>
      </c>
      <c r="F206" s="78"/>
      <c r="G206" s="103">
        <v>34476</v>
      </c>
      <c r="H206" s="113">
        <f t="shared" si="9"/>
        <v>11039415</v>
      </c>
      <c r="I206" s="63">
        <v>11324467</v>
      </c>
      <c r="J206" s="5">
        <f t="shared" si="10"/>
        <v>319528</v>
      </c>
      <c r="K206" s="39">
        <f t="shared" si="11"/>
        <v>2.9000000000000001E-2</v>
      </c>
      <c r="L206" s="21" t="s">
        <v>874</v>
      </c>
      <c r="M206" s="25" t="s">
        <v>874</v>
      </c>
      <c r="O206"/>
      <c r="P206"/>
      <c r="Q206"/>
      <c r="R206"/>
      <c r="S206"/>
      <c r="T206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</row>
    <row r="207" spans="1:58" s="54" customFormat="1" x14ac:dyDescent="0.2">
      <c r="A207" s="2" t="s">
        <v>366</v>
      </c>
      <c r="B207" s="2" t="s">
        <v>367</v>
      </c>
      <c r="C207" s="2" t="s">
        <v>84</v>
      </c>
      <c r="D207" s="2" t="s">
        <v>891</v>
      </c>
      <c r="E207" s="38">
        <v>737474</v>
      </c>
      <c r="F207" s="78"/>
      <c r="G207" s="103">
        <v>2879</v>
      </c>
      <c r="H207" s="113">
        <f t="shared" si="9"/>
        <v>740353</v>
      </c>
      <c r="I207" s="63">
        <v>1041834</v>
      </c>
      <c r="J207" s="5">
        <f t="shared" si="10"/>
        <v>304360</v>
      </c>
      <c r="K207" s="39">
        <f t="shared" si="11"/>
        <v>0.41270000000000001</v>
      </c>
      <c r="L207" s="21" t="s">
        <v>874</v>
      </c>
      <c r="M207" s="25" t="s">
        <v>874</v>
      </c>
      <c r="O207"/>
      <c r="P207"/>
      <c r="Q207"/>
      <c r="R207"/>
      <c r="S207"/>
      <c r="T207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</row>
    <row r="208" spans="1:58" s="54" customFormat="1" x14ac:dyDescent="0.2">
      <c r="A208" s="2" t="s">
        <v>366</v>
      </c>
      <c r="B208" s="2" t="s">
        <v>367</v>
      </c>
      <c r="C208" s="2" t="s">
        <v>333</v>
      </c>
      <c r="D208" s="2" t="s">
        <v>372</v>
      </c>
      <c r="E208" s="38">
        <v>1035392</v>
      </c>
      <c r="F208" s="78"/>
      <c r="G208" s="103">
        <v>3025</v>
      </c>
      <c r="H208" s="113">
        <f t="shared" si="9"/>
        <v>1038417</v>
      </c>
      <c r="I208" s="63">
        <v>1058214</v>
      </c>
      <c r="J208" s="5">
        <f t="shared" si="10"/>
        <v>22822</v>
      </c>
      <c r="K208" s="39">
        <f t="shared" si="11"/>
        <v>2.1999999999999999E-2</v>
      </c>
      <c r="L208" s="21" t="s">
        <v>874</v>
      </c>
      <c r="M208" s="25" t="s">
        <v>874</v>
      </c>
      <c r="O208"/>
      <c r="P208"/>
      <c r="Q208"/>
      <c r="R208"/>
      <c r="S208"/>
      <c r="T208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</row>
    <row r="209" spans="1:58" s="54" customFormat="1" x14ac:dyDescent="0.2">
      <c r="A209" s="2" t="s">
        <v>373</v>
      </c>
      <c r="B209" s="2" t="s">
        <v>374</v>
      </c>
      <c r="C209" s="2" t="s">
        <v>176</v>
      </c>
      <c r="D209" s="2" t="s">
        <v>375</v>
      </c>
      <c r="E209" s="38">
        <v>506506</v>
      </c>
      <c r="F209" s="78"/>
      <c r="G209" s="103">
        <v>1346</v>
      </c>
      <c r="H209" s="113">
        <f t="shared" si="9"/>
        <v>507852</v>
      </c>
      <c r="I209" s="63">
        <v>505387</v>
      </c>
      <c r="J209" s="5">
        <f t="shared" si="10"/>
        <v>-1119</v>
      </c>
      <c r="K209" s="39">
        <f t="shared" si="11"/>
        <v>-2.2000000000000001E-3</v>
      </c>
      <c r="L209" s="21" t="s">
        <v>874</v>
      </c>
      <c r="M209" s="25" t="s">
        <v>874</v>
      </c>
      <c r="O209"/>
      <c r="P209"/>
      <c r="Q209"/>
      <c r="R209"/>
      <c r="S209"/>
      <c r="T209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</row>
    <row r="210" spans="1:58" s="54" customFormat="1" x14ac:dyDescent="0.2">
      <c r="A210" s="2" t="s">
        <v>373</v>
      </c>
      <c r="B210" s="2" t="s">
        <v>374</v>
      </c>
      <c r="C210" s="2" t="s">
        <v>26</v>
      </c>
      <c r="D210" s="2" t="s">
        <v>376</v>
      </c>
      <c r="E210" s="38">
        <v>1129871</v>
      </c>
      <c r="F210" s="78"/>
      <c r="G210" s="103">
        <v>3298</v>
      </c>
      <c r="H210" s="113">
        <f t="shared" si="9"/>
        <v>1133169</v>
      </c>
      <c r="I210" s="63">
        <v>1019964</v>
      </c>
      <c r="J210" s="5">
        <f t="shared" si="10"/>
        <v>-109907</v>
      </c>
      <c r="K210" s="39">
        <f t="shared" si="11"/>
        <v>-9.7299999999999998E-2</v>
      </c>
      <c r="L210" s="21" t="s">
        <v>874</v>
      </c>
      <c r="M210" s="25" t="s">
        <v>874</v>
      </c>
      <c r="O210"/>
      <c r="P210"/>
      <c r="Q210"/>
      <c r="R210"/>
      <c r="S210"/>
      <c r="T210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</row>
    <row r="211" spans="1:58" s="54" customFormat="1" x14ac:dyDescent="0.2">
      <c r="A211" s="2" t="s">
        <v>373</v>
      </c>
      <c r="B211" s="2" t="s">
        <v>374</v>
      </c>
      <c r="C211" s="2" t="s">
        <v>369</v>
      </c>
      <c r="D211" s="2" t="s">
        <v>377</v>
      </c>
      <c r="E211" s="38">
        <v>1788632</v>
      </c>
      <c r="F211" s="78"/>
      <c r="G211" s="103">
        <v>5471</v>
      </c>
      <c r="H211" s="113">
        <f t="shared" si="9"/>
        <v>1794103</v>
      </c>
      <c r="I211" s="63">
        <v>1779510</v>
      </c>
      <c r="J211" s="5">
        <f t="shared" si="10"/>
        <v>-9122</v>
      </c>
      <c r="K211" s="39">
        <f t="shared" si="11"/>
        <v>-5.1000000000000004E-3</v>
      </c>
      <c r="L211" s="21" t="s">
        <v>874</v>
      </c>
      <c r="M211" s="25" t="s">
        <v>874</v>
      </c>
      <c r="O211"/>
      <c r="P211"/>
      <c r="Q211"/>
      <c r="R211"/>
      <c r="S211"/>
      <c r="T211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</row>
    <row r="212" spans="1:58" s="54" customFormat="1" x14ac:dyDescent="0.2">
      <c r="A212" s="2" t="s">
        <v>373</v>
      </c>
      <c r="B212" s="2" t="s">
        <v>374</v>
      </c>
      <c r="C212" s="2" t="s">
        <v>378</v>
      </c>
      <c r="D212" s="2" t="s">
        <v>379</v>
      </c>
      <c r="E212" s="38">
        <v>1667465</v>
      </c>
      <c r="F212" s="78"/>
      <c r="G212" s="103">
        <v>5189</v>
      </c>
      <c r="H212" s="113">
        <f t="shared" si="9"/>
        <v>1672654</v>
      </c>
      <c r="I212" s="63">
        <v>1723821</v>
      </c>
      <c r="J212" s="5">
        <f t="shared" si="10"/>
        <v>56356</v>
      </c>
      <c r="K212" s="39">
        <f t="shared" si="11"/>
        <v>3.3799999999999997E-2</v>
      </c>
      <c r="L212" s="21" t="s">
        <v>874</v>
      </c>
      <c r="M212" s="25" t="s">
        <v>874</v>
      </c>
      <c r="O212"/>
      <c r="P212"/>
      <c r="Q212"/>
      <c r="R212"/>
      <c r="S212"/>
      <c r="T212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</row>
    <row r="213" spans="1:58" s="54" customFormat="1" x14ac:dyDescent="0.2">
      <c r="A213" s="2" t="s">
        <v>380</v>
      </c>
      <c r="B213" s="2" t="s">
        <v>381</v>
      </c>
      <c r="C213" s="2" t="s">
        <v>382</v>
      </c>
      <c r="D213" s="2" t="s">
        <v>383</v>
      </c>
      <c r="E213" s="38">
        <v>327191</v>
      </c>
      <c r="F213" s="78"/>
      <c r="G213" s="103">
        <v>1258</v>
      </c>
      <c r="H213" s="113">
        <f t="shared" si="9"/>
        <v>328449</v>
      </c>
      <c r="I213" s="63">
        <v>298098</v>
      </c>
      <c r="J213" s="5">
        <f t="shared" si="10"/>
        <v>-29093</v>
      </c>
      <c r="K213" s="39">
        <f t="shared" si="11"/>
        <v>-8.8900000000000007E-2</v>
      </c>
      <c r="L213" s="21" t="s">
        <v>874</v>
      </c>
      <c r="M213" s="25" t="s">
        <v>874</v>
      </c>
      <c r="O213"/>
      <c r="P213"/>
      <c r="Q213"/>
      <c r="R213"/>
      <c r="S213"/>
      <c r="T21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</row>
    <row r="214" spans="1:58" s="54" customFormat="1" x14ac:dyDescent="0.2">
      <c r="A214" s="2" t="s">
        <v>380</v>
      </c>
      <c r="B214" s="2" t="s">
        <v>381</v>
      </c>
      <c r="C214" s="2" t="s">
        <v>153</v>
      </c>
      <c r="D214" s="2" t="s">
        <v>384</v>
      </c>
      <c r="E214" s="38">
        <v>296330</v>
      </c>
      <c r="F214" s="78"/>
      <c r="G214" s="103">
        <v>1172</v>
      </c>
      <c r="H214" s="113">
        <f t="shared" si="9"/>
        <v>297502</v>
      </c>
      <c r="I214" s="63">
        <v>235012</v>
      </c>
      <c r="J214" s="5">
        <f t="shared" si="10"/>
        <v>-61318</v>
      </c>
      <c r="K214" s="39">
        <f t="shared" si="11"/>
        <v>-0.2069</v>
      </c>
      <c r="L214" s="21" t="s">
        <v>874</v>
      </c>
      <c r="M214" s="25" t="s">
        <v>874</v>
      </c>
      <c r="O214"/>
      <c r="P214"/>
      <c r="Q214"/>
      <c r="R214"/>
      <c r="S214"/>
      <c r="T214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</row>
    <row r="215" spans="1:58" s="54" customFormat="1" x14ac:dyDescent="0.2">
      <c r="A215" s="2" t="s">
        <v>380</v>
      </c>
      <c r="B215" s="2" t="s">
        <v>381</v>
      </c>
      <c r="C215" s="2" t="s">
        <v>57</v>
      </c>
      <c r="D215" s="2" t="s">
        <v>385</v>
      </c>
      <c r="E215" s="38">
        <v>81629</v>
      </c>
      <c r="F215" s="78"/>
      <c r="G215" s="103">
        <v>638</v>
      </c>
      <c r="H215" s="113">
        <f t="shared" si="9"/>
        <v>82267</v>
      </c>
      <c r="I215" s="63">
        <v>131316</v>
      </c>
      <c r="J215" s="5">
        <f t="shared" si="10"/>
        <v>49687</v>
      </c>
      <c r="K215" s="39">
        <f t="shared" si="11"/>
        <v>0.60870000000000002</v>
      </c>
      <c r="L215" s="21" t="s">
        <v>874</v>
      </c>
      <c r="M215" s="25" t="s">
        <v>874</v>
      </c>
      <c r="O215"/>
      <c r="P215"/>
      <c r="Q215"/>
      <c r="R215"/>
      <c r="S215"/>
      <c r="T215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</row>
    <row r="216" spans="1:58" s="54" customFormat="1" x14ac:dyDescent="0.2">
      <c r="A216" s="2" t="s">
        <v>380</v>
      </c>
      <c r="B216" s="2" t="s">
        <v>381</v>
      </c>
      <c r="C216" s="2" t="s">
        <v>95</v>
      </c>
      <c r="D216" s="2" t="s">
        <v>386</v>
      </c>
      <c r="E216" s="38">
        <v>2850067</v>
      </c>
      <c r="F216" s="78"/>
      <c r="G216" s="103">
        <v>9634</v>
      </c>
      <c r="H216" s="113">
        <f t="shared" si="9"/>
        <v>2859701</v>
      </c>
      <c r="I216" s="63">
        <v>2890259</v>
      </c>
      <c r="J216" s="5">
        <f t="shared" si="10"/>
        <v>40192</v>
      </c>
      <c r="K216" s="39">
        <f t="shared" si="11"/>
        <v>1.41E-2</v>
      </c>
      <c r="L216" s="21" t="s">
        <v>874</v>
      </c>
      <c r="M216" s="25" t="s">
        <v>874</v>
      </c>
      <c r="O216"/>
      <c r="P216"/>
      <c r="Q216"/>
      <c r="R216"/>
      <c r="S216"/>
      <c r="T216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</row>
    <row r="217" spans="1:58" s="54" customFormat="1" x14ac:dyDescent="0.2">
      <c r="A217" s="2" t="s">
        <v>380</v>
      </c>
      <c r="B217" s="2" t="s">
        <v>381</v>
      </c>
      <c r="C217" s="2" t="s">
        <v>193</v>
      </c>
      <c r="D217" s="2" t="s">
        <v>387</v>
      </c>
      <c r="E217" s="38">
        <v>486755</v>
      </c>
      <c r="F217" s="78"/>
      <c r="G217" s="103">
        <v>2195</v>
      </c>
      <c r="H217" s="113">
        <f t="shared" si="9"/>
        <v>488950</v>
      </c>
      <c r="I217" s="63">
        <v>492760</v>
      </c>
      <c r="J217" s="5">
        <f t="shared" si="10"/>
        <v>6005</v>
      </c>
      <c r="K217" s="39">
        <f t="shared" si="11"/>
        <v>1.23E-2</v>
      </c>
      <c r="L217" s="21" t="s">
        <v>874</v>
      </c>
      <c r="M217" s="25" t="s">
        <v>874</v>
      </c>
      <c r="O217"/>
      <c r="P217"/>
      <c r="Q217"/>
      <c r="R217"/>
      <c r="S217"/>
      <c r="T217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</row>
    <row r="218" spans="1:58" s="54" customFormat="1" x14ac:dyDescent="0.2">
      <c r="A218" s="2" t="s">
        <v>380</v>
      </c>
      <c r="B218" s="2" t="s">
        <v>381</v>
      </c>
      <c r="C218" s="2" t="s">
        <v>170</v>
      </c>
      <c r="D218" s="2" t="s">
        <v>388</v>
      </c>
      <c r="E218" s="38">
        <v>523014</v>
      </c>
      <c r="F218" s="78"/>
      <c r="G218" s="103">
        <v>2229</v>
      </c>
      <c r="H218" s="113">
        <f t="shared" si="9"/>
        <v>525243</v>
      </c>
      <c r="I218" s="63">
        <v>519652</v>
      </c>
      <c r="J218" s="5">
        <f t="shared" si="10"/>
        <v>-3362</v>
      </c>
      <c r="K218" s="39">
        <f t="shared" si="11"/>
        <v>-6.4000000000000003E-3</v>
      </c>
      <c r="L218" s="21" t="s">
        <v>874</v>
      </c>
      <c r="M218" s="25" t="s">
        <v>874</v>
      </c>
      <c r="O218"/>
      <c r="P218"/>
      <c r="Q218"/>
      <c r="R218"/>
      <c r="S218"/>
      <c r="T218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</row>
    <row r="219" spans="1:58" s="54" customFormat="1" x14ac:dyDescent="0.2">
      <c r="A219" s="2" t="s">
        <v>380</v>
      </c>
      <c r="B219" s="2" t="s">
        <v>381</v>
      </c>
      <c r="C219" s="2" t="s">
        <v>356</v>
      </c>
      <c r="D219" s="2" t="s">
        <v>389</v>
      </c>
      <c r="E219" s="38">
        <v>693613</v>
      </c>
      <c r="F219" s="78"/>
      <c r="G219" s="103">
        <v>2906</v>
      </c>
      <c r="H219" s="113">
        <f t="shared" si="9"/>
        <v>696519</v>
      </c>
      <c r="I219" s="63">
        <v>718417</v>
      </c>
      <c r="J219" s="5">
        <f t="shared" si="10"/>
        <v>24804</v>
      </c>
      <c r="K219" s="39">
        <f t="shared" si="11"/>
        <v>3.5799999999999998E-2</v>
      </c>
      <c r="L219" s="21" t="s">
        <v>874</v>
      </c>
      <c r="M219" s="25" t="s">
        <v>874</v>
      </c>
      <c r="O219"/>
      <c r="P219"/>
      <c r="Q219"/>
      <c r="R219"/>
      <c r="S219"/>
      <c r="T219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</row>
    <row r="220" spans="1:58" s="54" customFormat="1" x14ac:dyDescent="0.2">
      <c r="A220" s="2" t="s">
        <v>390</v>
      </c>
      <c r="B220" s="2" t="s">
        <v>391</v>
      </c>
      <c r="C220" s="2" t="s">
        <v>392</v>
      </c>
      <c r="D220" s="2" t="s">
        <v>393</v>
      </c>
      <c r="E220" s="38">
        <v>94885</v>
      </c>
      <c r="F220" s="78"/>
      <c r="G220" s="103">
        <v>0</v>
      </c>
      <c r="H220" s="113">
        <f t="shared" si="9"/>
        <v>94885</v>
      </c>
      <c r="I220" s="63">
        <v>11752</v>
      </c>
      <c r="J220" s="5">
        <f t="shared" si="10"/>
        <v>-83133</v>
      </c>
      <c r="K220" s="39">
        <f t="shared" si="11"/>
        <v>-0.87609999999999999</v>
      </c>
      <c r="L220" s="21">
        <v>1</v>
      </c>
      <c r="M220" s="25">
        <v>1</v>
      </c>
      <c r="O220"/>
      <c r="P220"/>
      <c r="Q220"/>
      <c r="R220"/>
      <c r="S220"/>
      <c r="T220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</row>
    <row r="221" spans="1:58" s="54" customFormat="1" x14ac:dyDescent="0.2">
      <c r="A221" s="2" t="s">
        <v>390</v>
      </c>
      <c r="B221" s="2" t="s">
        <v>391</v>
      </c>
      <c r="C221" s="2" t="s">
        <v>394</v>
      </c>
      <c r="D221" s="2" t="s">
        <v>395</v>
      </c>
      <c r="E221" s="38">
        <v>12232</v>
      </c>
      <c r="F221" s="78"/>
      <c r="G221" s="103">
        <v>0</v>
      </c>
      <c r="H221" s="113">
        <f t="shared" si="9"/>
        <v>12232</v>
      </c>
      <c r="I221" s="63">
        <v>12299</v>
      </c>
      <c r="J221" s="5">
        <f t="shared" si="10"/>
        <v>67</v>
      </c>
      <c r="K221" s="39">
        <f t="shared" si="11"/>
        <v>5.4999999999999997E-3</v>
      </c>
      <c r="L221" s="21">
        <v>1</v>
      </c>
      <c r="M221" s="25">
        <v>1</v>
      </c>
      <c r="O221"/>
      <c r="P221"/>
      <c r="Q221"/>
      <c r="R221"/>
      <c r="S221"/>
      <c r="T221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</row>
    <row r="222" spans="1:58" s="54" customFormat="1" x14ac:dyDescent="0.2">
      <c r="A222" s="2" t="s">
        <v>390</v>
      </c>
      <c r="B222" s="2" t="s">
        <v>391</v>
      </c>
      <c r="C222" s="2" t="s">
        <v>396</v>
      </c>
      <c r="D222" s="2" t="s">
        <v>397</v>
      </c>
      <c r="E222" s="38">
        <v>4057536</v>
      </c>
      <c r="F222" s="78"/>
      <c r="G222" s="103">
        <v>13574</v>
      </c>
      <c r="H222" s="113">
        <f t="shared" si="9"/>
        <v>4071110</v>
      </c>
      <c r="I222" s="63">
        <v>4254731</v>
      </c>
      <c r="J222" s="5">
        <f t="shared" si="10"/>
        <v>197195</v>
      </c>
      <c r="K222" s="39">
        <f t="shared" si="11"/>
        <v>4.8599999999999997E-2</v>
      </c>
      <c r="L222" s="21" t="s">
        <v>874</v>
      </c>
      <c r="M222" s="25" t="s">
        <v>874</v>
      </c>
      <c r="O222"/>
      <c r="P222"/>
      <c r="Q222"/>
      <c r="R222"/>
      <c r="S222"/>
      <c r="T222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</row>
    <row r="223" spans="1:58" s="54" customFormat="1" x14ac:dyDescent="0.2">
      <c r="A223" s="2" t="s">
        <v>390</v>
      </c>
      <c r="B223" s="2" t="s">
        <v>391</v>
      </c>
      <c r="C223" s="2" t="s">
        <v>398</v>
      </c>
      <c r="D223" s="2" t="s">
        <v>399</v>
      </c>
      <c r="E223" s="38">
        <v>11676499</v>
      </c>
      <c r="F223" s="78"/>
      <c r="G223" s="103">
        <v>51274</v>
      </c>
      <c r="H223" s="113">
        <f t="shared" si="9"/>
        <v>11727773</v>
      </c>
      <c r="I223" s="63">
        <v>12092296</v>
      </c>
      <c r="J223" s="5">
        <f t="shared" si="10"/>
        <v>415797</v>
      </c>
      <c r="K223" s="39">
        <f t="shared" si="11"/>
        <v>3.56E-2</v>
      </c>
      <c r="L223" s="21" t="s">
        <v>874</v>
      </c>
      <c r="M223" s="25" t="s">
        <v>874</v>
      </c>
      <c r="O223"/>
      <c r="P223"/>
      <c r="Q223"/>
      <c r="R223"/>
      <c r="S223"/>
      <c r="T22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</row>
    <row r="224" spans="1:58" s="54" customFormat="1" x14ac:dyDescent="0.2">
      <c r="A224" s="2" t="s">
        <v>390</v>
      </c>
      <c r="B224" s="2" t="s">
        <v>391</v>
      </c>
      <c r="C224" s="2" t="s">
        <v>400</v>
      </c>
      <c r="D224" s="2" t="s">
        <v>401</v>
      </c>
      <c r="E224" s="38">
        <v>1939161</v>
      </c>
      <c r="F224" s="78"/>
      <c r="G224" s="103">
        <v>7138</v>
      </c>
      <c r="H224" s="113">
        <f t="shared" si="9"/>
        <v>1946299</v>
      </c>
      <c r="I224" s="63">
        <v>1964691</v>
      </c>
      <c r="J224" s="5">
        <f t="shared" si="10"/>
        <v>25530</v>
      </c>
      <c r="K224" s="39">
        <f t="shared" si="11"/>
        <v>1.32E-2</v>
      </c>
      <c r="L224" s="21" t="s">
        <v>874</v>
      </c>
      <c r="M224" s="25" t="s">
        <v>874</v>
      </c>
      <c r="O224"/>
      <c r="P224"/>
      <c r="Q224"/>
      <c r="R224"/>
      <c r="S224"/>
      <c r="T224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</row>
    <row r="225" spans="1:58" s="54" customFormat="1" x14ac:dyDescent="0.2">
      <c r="A225" s="2" t="s">
        <v>390</v>
      </c>
      <c r="B225" s="2" t="s">
        <v>391</v>
      </c>
      <c r="C225" s="2" t="s">
        <v>402</v>
      </c>
      <c r="D225" s="2" t="s">
        <v>403</v>
      </c>
      <c r="E225" s="38">
        <v>1918002</v>
      </c>
      <c r="F225" s="78"/>
      <c r="G225" s="103">
        <v>8205</v>
      </c>
      <c r="H225" s="113">
        <f t="shared" si="9"/>
        <v>1926207</v>
      </c>
      <c r="I225" s="63">
        <v>1612454</v>
      </c>
      <c r="J225" s="5">
        <f t="shared" si="10"/>
        <v>-305548</v>
      </c>
      <c r="K225" s="39">
        <f t="shared" si="11"/>
        <v>-0.1593</v>
      </c>
      <c r="L225" s="21" t="s">
        <v>874</v>
      </c>
      <c r="M225" s="25" t="s">
        <v>874</v>
      </c>
      <c r="O225"/>
      <c r="P225"/>
      <c r="Q225"/>
      <c r="R225"/>
      <c r="S225"/>
      <c r="T225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</row>
    <row r="226" spans="1:58" s="54" customFormat="1" x14ac:dyDescent="0.2">
      <c r="A226" s="2" t="s">
        <v>404</v>
      </c>
      <c r="B226" s="2" t="s">
        <v>405</v>
      </c>
      <c r="C226" s="2" t="s">
        <v>57</v>
      </c>
      <c r="D226" s="2" t="s">
        <v>406</v>
      </c>
      <c r="E226" s="38">
        <v>280273</v>
      </c>
      <c r="F226" s="78"/>
      <c r="G226" s="103">
        <v>2038</v>
      </c>
      <c r="H226" s="113">
        <f t="shared" si="9"/>
        <v>282311</v>
      </c>
      <c r="I226" s="63">
        <v>110129</v>
      </c>
      <c r="J226" s="5">
        <f t="shared" si="10"/>
        <v>-170144</v>
      </c>
      <c r="K226" s="39">
        <f t="shared" si="11"/>
        <v>-0.60709999999999997</v>
      </c>
      <c r="L226" s="21">
        <v>1</v>
      </c>
      <c r="M226" s="25">
        <v>1</v>
      </c>
      <c r="O226"/>
      <c r="P226"/>
      <c r="Q226"/>
      <c r="R226"/>
      <c r="S226"/>
      <c r="T226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</row>
    <row r="227" spans="1:58" s="54" customFormat="1" x14ac:dyDescent="0.2">
      <c r="A227" s="2" t="s">
        <v>404</v>
      </c>
      <c r="B227" s="2" t="s">
        <v>405</v>
      </c>
      <c r="C227" s="2" t="s">
        <v>79</v>
      </c>
      <c r="D227" s="2" t="s">
        <v>407</v>
      </c>
      <c r="E227" s="38">
        <v>239102</v>
      </c>
      <c r="F227" s="78"/>
      <c r="G227" s="103">
        <v>0</v>
      </c>
      <c r="H227" s="113">
        <f t="shared" si="9"/>
        <v>239102</v>
      </c>
      <c r="I227" s="63">
        <v>102843</v>
      </c>
      <c r="J227" s="5">
        <f t="shared" si="10"/>
        <v>-136259</v>
      </c>
      <c r="K227" s="39">
        <f t="shared" si="11"/>
        <v>-0.56989999999999996</v>
      </c>
      <c r="L227" s="21">
        <v>1</v>
      </c>
      <c r="M227" s="25">
        <v>1</v>
      </c>
      <c r="O227"/>
      <c r="P227"/>
      <c r="Q227"/>
      <c r="R227"/>
      <c r="S227"/>
      <c r="T227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</row>
    <row r="228" spans="1:58" s="54" customFormat="1" x14ac:dyDescent="0.2">
      <c r="A228" s="2" t="s">
        <v>404</v>
      </c>
      <c r="B228" s="2" t="s">
        <v>405</v>
      </c>
      <c r="C228" s="2" t="s">
        <v>37</v>
      </c>
      <c r="D228" s="2" t="s">
        <v>408</v>
      </c>
      <c r="E228" s="38">
        <v>2149176</v>
      </c>
      <c r="F228" s="78"/>
      <c r="G228" s="103">
        <v>14495</v>
      </c>
      <c r="H228" s="113">
        <f t="shared" si="9"/>
        <v>2163671</v>
      </c>
      <c r="I228" s="63">
        <v>1846830</v>
      </c>
      <c r="J228" s="5">
        <f t="shared" si="10"/>
        <v>-302346</v>
      </c>
      <c r="K228" s="39">
        <f t="shared" si="11"/>
        <v>-0.14069999999999999</v>
      </c>
      <c r="L228" s="21">
        <v>1</v>
      </c>
      <c r="M228" s="25" t="s">
        <v>874</v>
      </c>
      <c r="O228"/>
      <c r="P228"/>
      <c r="Q228"/>
      <c r="R228"/>
      <c r="S228"/>
      <c r="T228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</row>
    <row r="229" spans="1:58" s="54" customFormat="1" x14ac:dyDescent="0.2">
      <c r="A229" s="2" t="s">
        <v>404</v>
      </c>
      <c r="B229" s="2" t="s">
        <v>405</v>
      </c>
      <c r="C229" s="2" t="s">
        <v>168</v>
      </c>
      <c r="D229" s="2" t="s">
        <v>409</v>
      </c>
      <c r="E229" s="38">
        <v>1966963</v>
      </c>
      <c r="F229" s="78"/>
      <c r="G229" s="103">
        <v>9737</v>
      </c>
      <c r="H229" s="113">
        <f t="shared" si="9"/>
        <v>1976700</v>
      </c>
      <c r="I229" s="63">
        <v>1421027</v>
      </c>
      <c r="J229" s="5">
        <f t="shared" si="10"/>
        <v>-545936</v>
      </c>
      <c r="K229" s="39">
        <f t="shared" si="11"/>
        <v>-0.27760000000000001</v>
      </c>
      <c r="L229" s="21">
        <v>1</v>
      </c>
      <c r="M229" s="25" t="s">
        <v>874</v>
      </c>
      <c r="O229"/>
      <c r="P229"/>
      <c r="Q229"/>
      <c r="R229"/>
      <c r="S229"/>
      <c r="T229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</row>
    <row r="230" spans="1:58" s="54" customFormat="1" x14ac:dyDescent="0.2">
      <c r="A230" s="2" t="s">
        <v>404</v>
      </c>
      <c r="B230" s="2" t="s">
        <v>405</v>
      </c>
      <c r="C230" s="2" t="s">
        <v>410</v>
      </c>
      <c r="D230" s="2" t="s">
        <v>411</v>
      </c>
      <c r="E230" s="38">
        <v>74933</v>
      </c>
      <c r="F230" s="78"/>
      <c r="G230" s="103">
        <v>0</v>
      </c>
      <c r="H230" s="113">
        <f t="shared" si="9"/>
        <v>74933</v>
      </c>
      <c r="I230" s="63">
        <v>36279</v>
      </c>
      <c r="J230" s="5">
        <f t="shared" si="10"/>
        <v>-38654</v>
      </c>
      <c r="K230" s="39">
        <f t="shared" si="11"/>
        <v>-0.51580000000000004</v>
      </c>
      <c r="L230" s="21">
        <v>1</v>
      </c>
      <c r="M230" s="25">
        <v>1</v>
      </c>
      <c r="O230"/>
      <c r="P230"/>
      <c r="Q230"/>
      <c r="R230"/>
      <c r="S230"/>
      <c r="T230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</row>
    <row r="231" spans="1:58" s="54" customFormat="1" x14ac:dyDescent="0.2">
      <c r="A231" s="2" t="s">
        <v>404</v>
      </c>
      <c r="B231" s="2" t="s">
        <v>405</v>
      </c>
      <c r="C231" s="2" t="s">
        <v>73</v>
      </c>
      <c r="D231" s="2" t="s">
        <v>412</v>
      </c>
      <c r="E231" s="38">
        <v>24765</v>
      </c>
      <c r="F231" s="78"/>
      <c r="G231" s="103">
        <v>0</v>
      </c>
      <c r="H231" s="113">
        <f t="shared" si="9"/>
        <v>24765</v>
      </c>
      <c r="I231" s="63">
        <v>22184</v>
      </c>
      <c r="J231" s="5">
        <f t="shared" si="10"/>
        <v>-2581</v>
      </c>
      <c r="K231" s="39">
        <f t="shared" si="11"/>
        <v>-0.1042</v>
      </c>
      <c r="L231" s="21">
        <v>1</v>
      </c>
      <c r="M231" s="25">
        <v>1</v>
      </c>
      <c r="O231"/>
      <c r="P231"/>
      <c r="Q231"/>
      <c r="R231"/>
      <c r="S231"/>
      <c r="T231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</row>
    <row r="232" spans="1:58" s="54" customFormat="1" x14ac:dyDescent="0.2">
      <c r="A232" s="2" t="s">
        <v>413</v>
      </c>
      <c r="B232" s="2" t="s">
        <v>414</v>
      </c>
      <c r="C232" s="2" t="s">
        <v>26</v>
      </c>
      <c r="D232" s="2" t="s">
        <v>415</v>
      </c>
      <c r="E232" s="38">
        <v>2428267</v>
      </c>
      <c r="F232" s="78"/>
      <c r="G232" s="103">
        <v>8413</v>
      </c>
      <c r="H232" s="113">
        <f t="shared" si="9"/>
        <v>2436680</v>
      </c>
      <c r="I232" s="63">
        <v>2420233</v>
      </c>
      <c r="J232" s="5">
        <f t="shared" si="10"/>
        <v>-8034</v>
      </c>
      <c r="K232" s="39">
        <f t="shared" si="11"/>
        <v>-3.3E-3</v>
      </c>
      <c r="L232" s="21" t="s">
        <v>874</v>
      </c>
      <c r="M232" s="25" t="s">
        <v>874</v>
      </c>
      <c r="O232"/>
      <c r="P232"/>
      <c r="Q232"/>
      <c r="R232"/>
      <c r="S232"/>
      <c r="T232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</row>
    <row r="233" spans="1:58" s="54" customFormat="1" x14ac:dyDescent="0.2">
      <c r="A233" s="2" t="s">
        <v>413</v>
      </c>
      <c r="B233" s="2" t="s">
        <v>414</v>
      </c>
      <c r="C233" s="2" t="s">
        <v>57</v>
      </c>
      <c r="D233" s="2" t="s">
        <v>416</v>
      </c>
      <c r="E233" s="38">
        <v>279976</v>
      </c>
      <c r="F233" s="78"/>
      <c r="G233" s="103">
        <v>1332</v>
      </c>
      <c r="H233" s="113">
        <f t="shared" si="9"/>
        <v>281308</v>
      </c>
      <c r="I233" s="63">
        <v>269959</v>
      </c>
      <c r="J233" s="5">
        <f t="shared" si="10"/>
        <v>-10017</v>
      </c>
      <c r="K233" s="39">
        <f t="shared" si="11"/>
        <v>-3.5799999999999998E-2</v>
      </c>
      <c r="L233" s="21" t="s">
        <v>874</v>
      </c>
      <c r="M233" s="25" t="s">
        <v>874</v>
      </c>
      <c r="O233"/>
      <c r="P233"/>
      <c r="Q233"/>
      <c r="R233"/>
      <c r="S233"/>
      <c r="T23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</row>
    <row r="234" spans="1:58" s="54" customFormat="1" x14ac:dyDescent="0.2">
      <c r="A234" s="2" t="s">
        <v>413</v>
      </c>
      <c r="B234" s="2" t="s">
        <v>414</v>
      </c>
      <c r="C234" s="2" t="s">
        <v>79</v>
      </c>
      <c r="D234" s="2" t="s">
        <v>417</v>
      </c>
      <c r="E234" s="38">
        <v>459087</v>
      </c>
      <c r="F234" s="78"/>
      <c r="G234" s="103">
        <v>3472</v>
      </c>
      <c r="H234" s="113">
        <f t="shared" si="9"/>
        <v>462559</v>
      </c>
      <c r="I234" s="63">
        <v>476333</v>
      </c>
      <c r="J234" s="5">
        <f t="shared" si="10"/>
        <v>17246</v>
      </c>
      <c r="K234" s="39">
        <f t="shared" si="11"/>
        <v>3.7600000000000001E-2</v>
      </c>
      <c r="L234" s="21" t="s">
        <v>874</v>
      </c>
      <c r="M234" s="25" t="s">
        <v>874</v>
      </c>
      <c r="O234"/>
      <c r="P234"/>
      <c r="Q234"/>
      <c r="R234"/>
      <c r="S234"/>
      <c r="T234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</row>
    <row r="235" spans="1:58" s="54" customFormat="1" x14ac:dyDescent="0.2">
      <c r="A235" s="2" t="s">
        <v>413</v>
      </c>
      <c r="B235" s="2" t="s">
        <v>414</v>
      </c>
      <c r="C235" s="2" t="s">
        <v>16</v>
      </c>
      <c r="D235" s="2" t="s">
        <v>418</v>
      </c>
      <c r="E235" s="38">
        <v>1534365</v>
      </c>
      <c r="F235" s="78"/>
      <c r="G235" s="103">
        <v>5825</v>
      </c>
      <c r="H235" s="113">
        <f t="shared" si="9"/>
        <v>1540190</v>
      </c>
      <c r="I235" s="63">
        <v>1617052</v>
      </c>
      <c r="J235" s="5">
        <f t="shared" si="10"/>
        <v>82687</v>
      </c>
      <c r="K235" s="39">
        <f t="shared" si="11"/>
        <v>5.3900000000000003E-2</v>
      </c>
      <c r="L235" s="21" t="s">
        <v>874</v>
      </c>
      <c r="M235" s="25" t="s">
        <v>874</v>
      </c>
      <c r="O235"/>
      <c r="P235"/>
      <c r="Q235"/>
      <c r="R235"/>
      <c r="S235"/>
      <c r="T235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</row>
    <row r="236" spans="1:58" s="54" customFormat="1" x14ac:dyDescent="0.2">
      <c r="A236" s="2" t="s">
        <v>419</v>
      </c>
      <c r="B236" s="2" t="s">
        <v>420</v>
      </c>
      <c r="C236" s="2" t="s">
        <v>26</v>
      </c>
      <c r="D236" s="2" t="s">
        <v>421</v>
      </c>
      <c r="E236" s="38">
        <v>2655602</v>
      </c>
      <c r="F236" s="78"/>
      <c r="G236" s="103">
        <v>9031</v>
      </c>
      <c r="H236" s="113">
        <f t="shared" si="9"/>
        <v>2664633</v>
      </c>
      <c r="I236" s="63">
        <v>2546755</v>
      </c>
      <c r="J236" s="5">
        <f t="shared" si="10"/>
        <v>-108847</v>
      </c>
      <c r="K236" s="39">
        <f t="shared" si="11"/>
        <v>-4.1000000000000002E-2</v>
      </c>
      <c r="L236" s="21" t="s">
        <v>874</v>
      </c>
      <c r="M236" s="25" t="s">
        <v>874</v>
      </c>
      <c r="O236"/>
      <c r="P236"/>
      <c r="Q236"/>
      <c r="R236"/>
      <c r="S236"/>
      <c r="T236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</row>
    <row r="237" spans="1:58" s="54" customFormat="1" x14ac:dyDescent="0.2">
      <c r="A237" s="2" t="s">
        <v>419</v>
      </c>
      <c r="B237" s="2" t="s">
        <v>420</v>
      </c>
      <c r="C237" s="2" t="s">
        <v>57</v>
      </c>
      <c r="D237" s="2" t="s">
        <v>422</v>
      </c>
      <c r="E237" s="38">
        <v>822908</v>
      </c>
      <c r="F237" s="78"/>
      <c r="G237" s="103">
        <v>3094</v>
      </c>
      <c r="H237" s="113">
        <f t="shared" si="9"/>
        <v>826002</v>
      </c>
      <c r="I237" s="63">
        <v>857022</v>
      </c>
      <c r="J237" s="5">
        <f t="shared" si="10"/>
        <v>34114</v>
      </c>
      <c r="K237" s="39">
        <f t="shared" si="11"/>
        <v>4.1500000000000002E-2</v>
      </c>
      <c r="L237" s="21" t="s">
        <v>874</v>
      </c>
      <c r="M237" s="25" t="s">
        <v>874</v>
      </c>
      <c r="O237"/>
      <c r="P237"/>
      <c r="Q237"/>
      <c r="R237"/>
      <c r="S237"/>
      <c r="T237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</row>
    <row r="238" spans="1:58" s="54" customFormat="1" x14ac:dyDescent="0.2">
      <c r="A238" s="2" t="s">
        <v>419</v>
      </c>
      <c r="B238" s="2" t="s">
        <v>420</v>
      </c>
      <c r="C238" s="2" t="s">
        <v>79</v>
      </c>
      <c r="D238" s="2" t="s">
        <v>423</v>
      </c>
      <c r="E238" s="38">
        <v>414376</v>
      </c>
      <c r="F238" s="78"/>
      <c r="G238" s="103">
        <v>1643</v>
      </c>
      <c r="H238" s="113">
        <f t="shared" si="9"/>
        <v>416019</v>
      </c>
      <c r="I238" s="63">
        <v>357916</v>
      </c>
      <c r="J238" s="5">
        <f t="shared" si="10"/>
        <v>-56460</v>
      </c>
      <c r="K238" s="39">
        <f t="shared" si="11"/>
        <v>-0.1363</v>
      </c>
      <c r="L238" s="21" t="s">
        <v>874</v>
      </c>
      <c r="M238" s="25" t="s">
        <v>874</v>
      </c>
      <c r="O238"/>
      <c r="P238"/>
      <c r="Q238"/>
      <c r="R238"/>
      <c r="S238"/>
      <c r="T238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</row>
    <row r="239" spans="1:58" s="54" customFormat="1" x14ac:dyDescent="0.2">
      <c r="A239" s="2" t="s">
        <v>419</v>
      </c>
      <c r="B239" s="2" t="s">
        <v>420</v>
      </c>
      <c r="C239" s="2" t="s">
        <v>16</v>
      </c>
      <c r="D239" s="2" t="s">
        <v>424</v>
      </c>
      <c r="E239" s="38">
        <v>358480</v>
      </c>
      <c r="F239" s="78"/>
      <c r="G239" s="103">
        <v>1782</v>
      </c>
      <c r="H239" s="113">
        <f t="shared" si="9"/>
        <v>360262</v>
      </c>
      <c r="I239" s="63">
        <v>284893</v>
      </c>
      <c r="J239" s="5">
        <f t="shared" si="10"/>
        <v>-73587</v>
      </c>
      <c r="K239" s="39">
        <f t="shared" si="11"/>
        <v>-0.20530000000000001</v>
      </c>
      <c r="L239" s="21" t="s">
        <v>874</v>
      </c>
      <c r="M239" s="25" t="s">
        <v>874</v>
      </c>
      <c r="O239"/>
      <c r="P239"/>
      <c r="Q239"/>
      <c r="R239"/>
      <c r="S239"/>
      <c r="T239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</row>
    <row r="240" spans="1:58" s="54" customFormat="1" x14ac:dyDescent="0.2">
      <c r="A240" s="2" t="s">
        <v>425</v>
      </c>
      <c r="B240" s="2" t="s">
        <v>426</v>
      </c>
      <c r="C240" s="2" t="s">
        <v>201</v>
      </c>
      <c r="D240" s="2" t="s">
        <v>427</v>
      </c>
      <c r="E240" s="38">
        <v>705013</v>
      </c>
      <c r="F240" s="78"/>
      <c r="G240" s="103">
        <v>1863</v>
      </c>
      <c r="H240" s="113">
        <f t="shared" si="9"/>
        <v>706876</v>
      </c>
      <c r="I240" s="63">
        <v>703990</v>
      </c>
      <c r="J240" s="5">
        <f t="shared" si="10"/>
        <v>-1023</v>
      </c>
      <c r="K240" s="39">
        <f t="shared" si="11"/>
        <v>-1.5E-3</v>
      </c>
      <c r="L240" s="21" t="s">
        <v>874</v>
      </c>
      <c r="M240" s="25" t="s">
        <v>874</v>
      </c>
      <c r="O240"/>
      <c r="P240"/>
      <c r="Q240"/>
      <c r="R240"/>
      <c r="S240"/>
      <c r="T240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</row>
    <row r="241" spans="1:58" s="54" customFormat="1" x14ac:dyDescent="0.2">
      <c r="A241" s="2" t="s">
        <v>425</v>
      </c>
      <c r="B241" s="2" t="s">
        <v>426</v>
      </c>
      <c r="C241" s="2" t="s">
        <v>428</v>
      </c>
      <c r="D241" s="2" t="s">
        <v>429</v>
      </c>
      <c r="E241" s="38">
        <v>392925</v>
      </c>
      <c r="F241" s="78"/>
      <c r="G241" s="103">
        <v>1302</v>
      </c>
      <c r="H241" s="113">
        <f t="shared" si="9"/>
        <v>394227</v>
      </c>
      <c r="I241" s="63">
        <v>399963</v>
      </c>
      <c r="J241" s="5">
        <f t="shared" si="10"/>
        <v>7038</v>
      </c>
      <c r="K241" s="39">
        <f t="shared" si="11"/>
        <v>1.7899999999999999E-2</v>
      </c>
      <c r="L241" s="21" t="s">
        <v>874</v>
      </c>
      <c r="M241" s="25" t="s">
        <v>874</v>
      </c>
      <c r="O241"/>
      <c r="P241"/>
      <c r="Q241"/>
      <c r="R241"/>
      <c r="S241"/>
      <c r="T241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</row>
    <row r="242" spans="1:58" s="54" customFormat="1" x14ac:dyDescent="0.2">
      <c r="A242" s="2" t="s">
        <v>425</v>
      </c>
      <c r="B242" s="2" t="s">
        <v>426</v>
      </c>
      <c r="C242" s="2" t="s">
        <v>155</v>
      </c>
      <c r="D242" s="2" t="s">
        <v>430</v>
      </c>
      <c r="E242" s="38">
        <v>1170063</v>
      </c>
      <c r="F242" s="78"/>
      <c r="G242" s="103">
        <v>2802</v>
      </c>
      <c r="H242" s="113">
        <f t="shared" si="9"/>
        <v>1172865</v>
      </c>
      <c r="I242" s="63">
        <v>1191149</v>
      </c>
      <c r="J242" s="5">
        <f t="shared" si="10"/>
        <v>21086</v>
      </c>
      <c r="K242" s="39">
        <f t="shared" si="11"/>
        <v>1.7999999999999999E-2</v>
      </c>
      <c r="L242" s="21" t="s">
        <v>874</v>
      </c>
      <c r="M242" s="25" t="s">
        <v>874</v>
      </c>
      <c r="O242"/>
      <c r="P242"/>
      <c r="Q242"/>
      <c r="R242"/>
      <c r="S242"/>
      <c r="T242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</row>
    <row r="243" spans="1:58" s="54" customFormat="1" x14ac:dyDescent="0.2">
      <c r="A243" s="2" t="s">
        <v>425</v>
      </c>
      <c r="B243" s="2" t="s">
        <v>426</v>
      </c>
      <c r="C243" s="2" t="s">
        <v>431</v>
      </c>
      <c r="D243" s="2" t="s">
        <v>432</v>
      </c>
      <c r="E243" s="38">
        <v>211980</v>
      </c>
      <c r="F243" s="78"/>
      <c r="G243" s="103">
        <v>853</v>
      </c>
      <c r="H243" s="113">
        <f t="shared" si="9"/>
        <v>212833</v>
      </c>
      <c r="I243" s="63">
        <v>226114</v>
      </c>
      <c r="J243" s="5">
        <f t="shared" si="10"/>
        <v>14134</v>
      </c>
      <c r="K243" s="39">
        <f t="shared" si="11"/>
        <v>6.6699999999999995E-2</v>
      </c>
      <c r="L243" s="21" t="s">
        <v>874</v>
      </c>
      <c r="M243" s="25" t="s">
        <v>874</v>
      </c>
      <c r="O243"/>
      <c r="P243"/>
      <c r="Q243"/>
      <c r="R243"/>
      <c r="S243"/>
      <c r="T24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</row>
    <row r="244" spans="1:58" s="54" customFormat="1" x14ac:dyDescent="0.2">
      <c r="A244" s="2" t="s">
        <v>425</v>
      </c>
      <c r="B244" s="2" t="s">
        <v>426</v>
      </c>
      <c r="C244" s="2" t="s">
        <v>57</v>
      </c>
      <c r="D244" s="2" t="s">
        <v>433</v>
      </c>
      <c r="E244" s="38">
        <v>3353944</v>
      </c>
      <c r="F244" s="78"/>
      <c r="G244" s="103">
        <v>11179</v>
      </c>
      <c r="H244" s="113">
        <f t="shared" si="9"/>
        <v>3365123</v>
      </c>
      <c r="I244" s="63">
        <v>3521938</v>
      </c>
      <c r="J244" s="5">
        <f t="shared" si="10"/>
        <v>167994</v>
      </c>
      <c r="K244" s="39">
        <f t="shared" si="11"/>
        <v>5.0099999999999999E-2</v>
      </c>
      <c r="L244" s="21" t="s">
        <v>874</v>
      </c>
      <c r="M244" s="25" t="s">
        <v>874</v>
      </c>
      <c r="O244"/>
      <c r="P244"/>
      <c r="Q244"/>
      <c r="R244"/>
      <c r="S244"/>
      <c r="T244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</row>
    <row r="245" spans="1:58" s="54" customFormat="1" x14ac:dyDescent="0.2">
      <c r="A245" s="2" t="s">
        <v>425</v>
      </c>
      <c r="B245" s="2" t="s">
        <v>426</v>
      </c>
      <c r="C245" s="2" t="s">
        <v>79</v>
      </c>
      <c r="D245" s="2" t="s">
        <v>434</v>
      </c>
      <c r="E245" s="38">
        <v>3908295</v>
      </c>
      <c r="F245" s="78"/>
      <c r="G245" s="103">
        <v>10788</v>
      </c>
      <c r="H245" s="113">
        <f t="shared" si="9"/>
        <v>3919083</v>
      </c>
      <c r="I245" s="63">
        <v>3803735</v>
      </c>
      <c r="J245" s="5">
        <f t="shared" si="10"/>
        <v>-104560</v>
      </c>
      <c r="K245" s="39">
        <f t="shared" si="11"/>
        <v>-2.6800000000000001E-2</v>
      </c>
      <c r="L245" s="21" t="s">
        <v>874</v>
      </c>
      <c r="M245" s="25" t="s">
        <v>874</v>
      </c>
      <c r="O245"/>
      <c r="P245"/>
      <c r="Q245"/>
      <c r="R245"/>
      <c r="S245"/>
      <c r="T245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</row>
    <row r="246" spans="1:58" s="54" customFormat="1" x14ac:dyDescent="0.2">
      <c r="A246" s="2" t="s">
        <v>425</v>
      </c>
      <c r="B246" s="2" t="s">
        <v>426</v>
      </c>
      <c r="C246" s="2" t="s">
        <v>37</v>
      </c>
      <c r="D246" s="2" t="s">
        <v>435</v>
      </c>
      <c r="E246" s="38">
        <v>2694443</v>
      </c>
      <c r="F246" s="78"/>
      <c r="G246" s="103">
        <v>8214</v>
      </c>
      <c r="H246" s="113">
        <f t="shared" si="9"/>
        <v>2702657</v>
      </c>
      <c r="I246" s="63">
        <v>3017294</v>
      </c>
      <c r="J246" s="5">
        <f t="shared" si="10"/>
        <v>322851</v>
      </c>
      <c r="K246" s="39">
        <f t="shared" si="11"/>
        <v>0.1198</v>
      </c>
      <c r="L246" s="21" t="s">
        <v>874</v>
      </c>
      <c r="M246" s="25" t="s">
        <v>874</v>
      </c>
      <c r="O246"/>
      <c r="P246"/>
      <c r="Q246"/>
      <c r="R246"/>
      <c r="S246"/>
      <c r="T246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</row>
    <row r="247" spans="1:58" s="54" customFormat="1" x14ac:dyDescent="0.2">
      <c r="A247" s="2" t="s">
        <v>425</v>
      </c>
      <c r="B247" s="2" t="s">
        <v>426</v>
      </c>
      <c r="C247" s="2" t="s">
        <v>168</v>
      </c>
      <c r="D247" s="2" t="s">
        <v>436</v>
      </c>
      <c r="E247" s="38">
        <v>841371</v>
      </c>
      <c r="F247" s="78"/>
      <c r="G247" s="103">
        <v>2464</v>
      </c>
      <c r="H247" s="113">
        <f t="shared" si="9"/>
        <v>843835</v>
      </c>
      <c r="I247" s="63">
        <v>903360</v>
      </c>
      <c r="J247" s="5">
        <f t="shared" si="10"/>
        <v>61989</v>
      </c>
      <c r="K247" s="39">
        <f t="shared" si="11"/>
        <v>7.3700000000000002E-2</v>
      </c>
      <c r="L247" s="21" t="s">
        <v>874</v>
      </c>
      <c r="M247" s="25" t="s">
        <v>874</v>
      </c>
      <c r="O247"/>
      <c r="P247"/>
      <c r="Q247"/>
      <c r="R247"/>
      <c r="S247"/>
      <c r="T247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</row>
    <row r="248" spans="1:58" s="54" customFormat="1" x14ac:dyDescent="0.2">
      <c r="A248" s="2" t="s">
        <v>425</v>
      </c>
      <c r="B248" s="2" t="s">
        <v>426</v>
      </c>
      <c r="C248" s="2" t="s">
        <v>233</v>
      </c>
      <c r="D248" s="2" t="s">
        <v>437</v>
      </c>
      <c r="E248" s="38">
        <v>936022</v>
      </c>
      <c r="F248" s="78"/>
      <c r="G248" s="103">
        <v>3186</v>
      </c>
      <c r="H248" s="113">
        <f t="shared" si="9"/>
        <v>939208</v>
      </c>
      <c r="I248" s="63">
        <v>886227</v>
      </c>
      <c r="J248" s="5">
        <f t="shared" si="10"/>
        <v>-49795</v>
      </c>
      <c r="K248" s="39">
        <f t="shared" si="11"/>
        <v>-5.3199999999999997E-2</v>
      </c>
      <c r="L248" s="21" t="s">
        <v>874</v>
      </c>
      <c r="M248" s="25" t="s">
        <v>874</v>
      </c>
      <c r="O248"/>
      <c r="P248"/>
      <c r="Q248"/>
      <c r="R248"/>
      <c r="S248"/>
      <c r="T248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</row>
    <row r="249" spans="1:58" s="54" customFormat="1" x14ac:dyDescent="0.2">
      <c r="A249" s="2" t="s">
        <v>425</v>
      </c>
      <c r="B249" s="2" t="s">
        <v>426</v>
      </c>
      <c r="C249" s="2" t="s">
        <v>95</v>
      </c>
      <c r="D249" s="2" t="s">
        <v>438</v>
      </c>
      <c r="E249" s="38">
        <v>2304424</v>
      </c>
      <c r="F249" s="78"/>
      <c r="G249" s="103">
        <v>7224</v>
      </c>
      <c r="H249" s="113">
        <f t="shared" si="9"/>
        <v>2311648</v>
      </c>
      <c r="I249" s="63">
        <v>2479419</v>
      </c>
      <c r="J249" s="5">
        <f t="shared" si="10"/>
        <v>174995</v>
      </c>
      <c r="K249" s="39">
        <f t="shared" si="11"/>
        <v>7.5899999999999995E-2</v>
      </c>
      <c r="L249" s="21" t="s">
        <v>874</v>
      </c>
      <c r="M249" s="25" t="s">
        <v>874</v>
      </c>
      <c r="O249"/>
      <c r="P249"/>
      <c r="Q249"/>
      <c r="R249"/>
      <c r="S249"/>
      <c r="T249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</row>
    <row r="250" spans="1:58" s="54" customFormat="1" x14ac:dyDescent="0.2">
      <c r="A250" s="2" t="s">
        <v>425</v>
      </c>
      <c r="B250" s="2" t="s">
        <v>426</v>
      </c>
      <c r="C250" s="2" t="s">
        <v>43</v>
      </c>
      <c r="D250" s="2" t="s">
        <v>439</v>
      </c>
      <c r="E250" s="38">
        <v>776923</v>
      </c>
      <c r="F250" s="78"/>
      <c r="G250" s="103">
        <v>2324</v>
      </c>
      <c r="H250" s="113">
        <f t="shared" si="9"/>
        <v>779247</v>
      </c>
      <c r="I250" s="63">
        <v>805270</v>
      </c>
      <c r="J250" s="5">
        <f t="shared" si="10"/>
        <v>28347</v>
      </c>
      <c r="K250" s="39">
        <f t="shared" si="11"/>
        <v>3.6499999999999998E-2</v>
      </c>
      <c r="L250" s="21" t="s">
        <v>874</v>
      </c>
      <c r="M250" s="25" t="s">
        <v>874</v>
      </c>
      <c r="O250"/>
      <c r="P250"/>
      <c r="Q250"/>
      <c r="R250"/>
      <c r="S250"/>
      <c r="T250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</row>
    <row r="251" spans="1:58" s="54" customFormat="1" x14ac:dyDescent="0.2">
      <c r="A251" s="2" t="s">
        <v>425</v>
      </c>
      <c r="B251" s="2" t="s">
        <v>426</v>
      </c>
      <c r="C251" s="2" t="s">
        <v>193</v>
      </c>
      <c r="D251" s="2" t="s">
        <v>440</v>
      </c>
      <c r="E251" s="38">
        <v>7980134</v>
      </c>
      <c r="F251" s="78"/>
      <c r="G251" s="103">
        <v>23915</v>
      </c>
      <c r="H251" s="113">
        <f t="shared" si="9"/>
        <v>8004049</v>
      </c>
      <c r="I251" s="63">
        <v>8021795</v>
      </c>
      <c r="J251" s="5">
        <f t="shared" si="10"/>
        <v>41661</v>
      </c>
      <c r="K251" s="39">
        <f t="shared" si="11"/>
        <v>5.1999999999999998E-3</v>
      </c>
      <c r="L251" s="21" t="s">
        <v>874</v>
      </c>
      <c r="M251" s="25" t="s">
        <v>874</v>
      </c>
      <c r="O251"/>
      <c r="P251"/>
      <c r="Q251"/>
      <c r="R251"/>
      <c r="S251"/>
      <c r="T251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</row>
    <row r="252" spans="1:58" s="54" customFormat="1" x14ac:dyDescent="0.2">
      <c r="A252" s="2" t="s">
        <v>425</v>
      </c>
      <c r="B252" s="2" t="s">
        <v>426</v>
      </c>
      <c r="C252" s="2" t="s">
        <v>441</v>
      </c>
      <c r="D252" s="2" t="s">
        <v>442</v>
      </c>
      <c r="E252" s="38">
        <v>2137224</v>
      </c>
      <c r="F252" s="78"/>
      <c r="G252" s="103">
        <v>5740</v>
      </c>
      <c r="H252" s="113">
        <f t="shared" si="9"/>
        <v>2142964</v>
      </c>
      <c r="I252" s="63">
        <v>1992891</v>
      </c>
      <c r="J252" s="5">
        <f t="shared" si="10"/>
        <v>-144333</v>
      </c>
      <c r="K252" s="39">
        <f t="shared" si="11"/>
        <v>-6.7500000000000004E-2</v>
      </c>
      <c r="L252" s="21" t="s">
        <v>874</v>
      </c>
      <c r="M252" s="25" t="s">
        <v>874</v>
      </c>
      <c r="O252"/>
      <c r="P252"/>
      <c r="Q252"/>
      <c r="R252"/>
      <c r="S252"/>
      <c r="T252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</row>
    <row r="253" spans="1:58" s="54" customFormat="1" x14ac:dyDescent="0.2">
      <c r="A253" s="2" t="s">
        <v>425</v>
      </c>
      <c r="B253" s="2" t="s">
        <v>426</v>
      </c>
      <c r="C253" s="2" t="s">
        <v>443</v>
      </c>
      <c r="D253" s="2" t="s">
        <v>444</v>
      </c>
      <c r="E253" s="38">
        <v>2312349</v>
      </c>
      <c r="F253" s="78"/>
      <c r="G253" s="103">
        <v>5993</v>
      </c>
      <c r="H253" s="113">
        <f t="shared" si="9"/>
        <v>2318342</v>
      </c>
      <c r="I253" s="63">
        <v>2348571</v>
      </c>
      <c r="J253" s="5">
        <f t="shared" si="10"/>
        <v>36222</v>
      </c>
      <c r="K253" s="39">
        <f t="shared" si="11"/>
        <v>1.5699999999999999E-2</v>
      </c>
      <c r="L253" s="21" t="s">
        <v>874</v>
      </c>
      <c r="M253" s="25" t="s">
        <v>874</v>
      </c>
      <c r="O253"/>
      <c r="P253"/>
      <c r="Q253"/>
      <c r="R253"/>
      <c r="S253"/>
      <c r="T25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</row>
    <row r="254" spans="1:58" s="54" customFormat="1" x14ac:dyDescent="0.2">
      <c r="A254" s="2" t="s">
        <v>425</v>
      </c>
      <c r="B254" s="2" t="s">
        <v>426</v>
      </c>
      <c r="C254" s="2" t="s">
        <v>445</v>
      </c>
      <c r="D254" s="2" t="s">
        <v>446</v>
      </c>
      <c r="E254" s="38">
        <v>1247840</v>
      </c>
      <c r="F254" s="78"/>
      <c r="G254" s="103">
        <v>3166</v>
      </c>
      <c r="H254" s="113">
        <f t="shared" si="9"/>
        <v>1251006</v>
      </c>
      <c r="I254" s="63">
        <v>1341303</v>
      </c>
      <c r="J254" s="5">
        <f t="shared" si="10"/>
        <v>93463</v>
      </c>
      <c r="K254" s="39">
        <f t="shared" si="11"/>
        <v>7.4899999999999994E-2</v>
      </c>
      <c r="L254" s="21" t="s">
        <v>874</v>
      </c>
      <c r="M254" s="25" t="s">
        <v>874</v>
      </c>
      <c r="O254"/>
      <c r="P254"/>
      <c r="Q254"/>
      <c r="R254"/>
      <c r="S254"/>
      <c r="T254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</row>
    <row r="255" spans="1:58" s="54" customFormat="1" x14ac:dyDescent="0.2">
      <c r="A255" s="2" t="s">
        <v>425</v>
      </c>
      <c r="B255" s="2" t="s">
        <v>426</v>
      </c>
      <c r="C255" s="2" t="s">
        <v>447</v>
      </c>
      <c r="D255" s="2" t="s">
        <v>448</v>
      </c>
      <c r="E255" s="38">
        <v>2289268</v>
      </c>
      <c r="F255" s="78"/>
      <c r="G255" s="103">
        <v>5936</v>
      </c>
      <c r="H255" s="113">
        <f t="shared" si="9"/>
        <v>2295204</v>
      </c>
      <c r="I255" s="63">
        <v>2387103</v>
      </c>
      <c r="J255" s="5">
        <f t="shared" si="10"/>
        <v>97835</v>
      </c>
      <c r="K255" s="39">
        <f t="shared" si="11"/>
        <v>4.2700000000000002E-2</v>
      </c>
      <c r="L255" s="21" t="s">
        <v>874</v>
      </c>
      <c r="M255" s="25" t="s">
        <v>874</v>
      </c>
      <c r="O255"/>
      <c r="P255"/>
      <c r="Q255"/>
      <c r="R255"/>
      <c r="S255"/>
      <c r="T255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</row>
    <row r="256" spans="1:58" s="54" customFormat="1" x14ac:dyDescent="0.2">
      <c r="A256" s="2" t="s">
        <v>425</v>
      </c>
      <c r="B256" s="2" t="s">
        <v>426</v>
      </c>
      <c r="C256" s="2" t="s">
        <v>449</v>
      </c>
      <c r="D256" s="2" t="s">
        <v>450</v>
      </c>
      <c r="E256" s="38">
        <v>1517009</v>
      </c>
      <c r="F256" s="78"/>
      <c r="G256" s="103">
        <v>4171</v>
      </c>
      <c r="H256" s="113">
        <f t="shared" si="9"/>
        <v>1521180</v>
      </c>
      <c r="I256" s="63">
        <v>1545915</v>
      </c>
      <c r="J256" s="5">
        <f t="shared" si="10"/>
        <v>28906</v>
      </c>
      <c r="K256" s="39">
        <f t="shared" si="11"/>
        <v>1.9099999999999999E-2</v>
      </c>
      <c r="L256" s="21" t="s">
        <v>874</v>
      </c>
      <c r="M256" s="25" t="s">
        <v>874</v>
      </c>
      <c r="O256"/>
      <c r="P256"/>
      <c r="Q256"/>
      <c r="R256"/>
      <c r="S256"/>
      <c r="T256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</row>
    <row r="257" spans="1:58" s="54" customFormat="1" x14ac:dyDescent="0.2">
      <c r="A257" s="2" t="s">
        <v>451</v>
      </c>
      <c r="B257" s="2" t="s">
        <v>452</v>
      </c>
      <c r="C257" s="2" t="s">
        <v>453</v>
      </c>
      <c r="D257" s="2" t="s">
        <v>454</v>
      </c>
      <c r="E257" s="38">
        <v>435243</v>
      </c>
      <c r="F257" s="78"/>
      <c r="G257" s="103">
        <v>1491</v>
      </c>
      <c r="H257" s="113">
        <f t="shared" si="9"/>
        <v>436734</v>
      </c>
      <c r="I257" s="63">
        <v>394569</v>
      </c>
      <c r="J257" s="5">
        <f t="shared" si="10"/>
        <v>-40674</v>
      </c>
      <c r="K257" s="39">
        <f t="shared" si="11"/>
        <v>-9.35E-2</v>
      </c>
      <c r="L257" s="21" t="s">
        <v>874</v>
      </c>
      <c r="M257" s="25" t="s">
        <v>874</v>
      </c>
      <c r="O257"/>
      <c r="P257"/>
      <c r="Q257"/>
      <c r="R257"/>
      <c r="S257"/>
      <c r="T257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</row>
    <row r="258" spans="1:58" s="54" customFormat="1" x14ac:dyDescent="0.2">
      <c r="A258" s="2" t="s">
        <v>451</v>
      </c>
      <c r="B258" s="2" t="s">
        <v>452</v>
      </c>
      <c r="C258" s="2" t="s">
        <v>26</v>
      </c>
      <c r="D258" s="2" t="s">
        <v>455</v>
      </c>
      <c r="E258" s="38">
        <v>3080839</v>
      </c>
      <c r="F258" s="78"/>
      <c r="G258" s="103">
        <v>11237</v>
      </c>
      <c r="H258" s="113">
        <f t="shared" si="9"/>
        <v>3092076</v>
      </c>
      <c r="I258" s="63">
        <v>3095484</v>
      </c>
      <c r="J258" s="5">
        <f t="shared" si="10"/>
        <v>14645</v>
      </c>
      <c r="K258" s="39">
        <f t="shared" si="11"/>
        <v>4.7999999999999996E-3</v>
      </c>
      <c r="L258" s="21" t="s">
        <v>874</v>
      </c>
      <c r="M258" s="25" t="s">
        <v>874</v>
      </c>
      <c r="O258"/>
      <c r="P258"/>
      <c r="Q258"/>
      <c r="R258"/>
      <c r="S258"/>
      <c r="T258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</row>
    <row r="259" spans="1:58" s="54" customFormat="1" x14ac:dyDescent="0.2">
      <c r="A259" s="2" t="s">
        <v>451</v>
      </c>
      <c r="B259" s="2" t="s">
        <v>452</v>
      </c>
      <c r="C259" s="2" t="s">
        <v>79</v>
      </c>
      <c r="D259" s="2" t="s">
        <v>456</v>
      </c>
      <c r="E259" s="38">
        <v>948837</v>
      </c>
      <c r="F259" s="78"/>
      <c r="G259" s="103">
        <v>3813</v>
      </c>
      <c r="H259" s="113">
        <f t="shared" si="9"/>
        <v>952650</v>
      </c>
      <c r="I259" s="63">
        <v>944696</v>
      </c>
      <c r="J259" s="5">
        <f t="shared" si="10"/>
        <v>-4141</v>
      </c>
      <c r="K259" s="39">
        <f t="shared" si="11"/>
        <v>-4.4000000000000003E-3</v>
      </c>
      <c r="L259" s="21" t="s">
        <v>874</v>
      </c>
      <c r="M259" s="25" t="s">
        <v>874</v>
      </c>
      <c r="O259"/>
      <c r="P259"/>
      <c r="Q259"/>
      <c r="R259"/>
      <c r="S259"/>
      <c r="T259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</row>
    <row r="260" spans="1:58" s="54" customFormat="1" x14ac:dyDescent="0.2">
      <c r="A260" s="2" t="s">
        <v>451</v>
      </c>
      <c r="B260" s="2" t="s">
        <v>452</v>
      </c>
      <c r="C260" s="2" t="s">
        <v>16</v>
      </c>
      <c r="D260" s="2" t="s">
        <v>457</v>
      </c>
      <c r="E260" s="38">
        <v>1793535</v>
      </c>
      <c r="F260" s="78"/>
      <c r="G260" s="103">
        <v>6106</v>
      </c>
      <c r="H260" s="113">
        <f t="shared" si="9"/>
        <v>1799641</v>
      </c>
      <c r="I260" s="63">
        <v>1857629</v>
      </c>
      <c r="J260" s="5">
        <f t="shared" si="10"/>
        <v>64094</v>
      </c>
      <c r="K260" s="39">
        <f t="shared" si="11"/>
        <v>3.5700000000000003E-2</v>
      </c>
      <c r="L260" s="21" t="s">
        <v>874</v>
      </c>
      <c r="M260" s="25" t="s">
        <v>874</v>
      </c>
      <c r="O260"/>
      <c r="P260"/>
      <c r="Q260"/>
      <c r="R260"/>
      <c r="S260"/>
      <c r="T260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</row>
    <row r="261" spans="1:58" s="54" customFormat="1" x14ac:dyDescent="0.2">
      <c r="A261" s="2" t="s">
        <v>451</v>
      </c>
      <c r="B261" s="2" t="s">
        <v>452</v>
      </c>
      <c r="C261" s="2" t="s">
        <v>333</v>
      </c>
      <c r="D261" s="2" t="s">
        <v>458</v>
      </c>
      <c r="E261" s="38">
        <v>32653</v>
      </c>
      <c r="F261" s="78"/>
      <c r="G261" s="103">
        <v>0</v>
      </c>
      <c r="H261" s="113">
        <f t="shared" si="9"/>
        <v>32653</v>
      </c>
      <c r="I261" s="63">
        <v>42167</v>
      </c>
      <c r="J261" s="5">
        <f t="shared" si="10"/>
        <v>9514</v>
      </c>
      <c r="K261" s="39">
        <f t="shared" si="11"/>
        <v>0.29139999999999999</v>
      </c>
      <c r="L261" s="21">
        <v>1</v>
      </c>
      <c r="M261" s="25">
        <v>1</v>
      </c>
      <c r="O261"/>
      <c r="P261"/>
      <c r="Q261"/>
      <c r="R261"/>
      <c r="S261"/>
      <c r="T261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</row>
    <row r="262" spans="1:58" s="54" customFormat="1" x14ac:dyDescent="0.2">
      <c r="A262" s="2" t="s">
        <v>451</v>
      </c>
      <c r="B262" s="2" t="s">
        <v>452</v>
      </c>
      <c r="C262" s="2" t="s">
        <v>325</v>
      </c>
      <c r="D262" s="2" t="s">
        <v>459</v>
      </c>
      <c r="E262" s="38">
        <v>2763774</v>
      </c>
      <c r="F262" s="78"/>
      <c r="G262" s="103">
        <v>8664</v>
      </c>
      <c r="H262" s="113">
        <f t="shared" si="9"/>
        <v>2772438</v>
      </c>
      <c r="I262" s="63">
        <v>2752372</v>
      </c>
      <c r="J262" s="5">
        <f t="shared" si="10"/>
        <v>-11402</v>
      </c>
      <c r="K262" s="39">
        <f t="shared" si="11"/>
        <v>-4.1000000000000003E-3</v>
      </c>
      <c r="L262" s="21" t="s">
        <v>874</v>
      </c>
      <c r="M262" s="25" t="s">
        <v>874</v>
      </c>
      <c r="O262"/>
      <c r="P262"/>
      <c r="Q262"/>
      <c r="R262"/>
      <c r="S262"/>
      <c r="T262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</row>
    <row r="263" spans="1:58" s="54" customFormat="1" x14ac:dyDescent="0.2">
      <c r="A263" s="2" t="s">
        <v>451</v>
      </c>
      <c r="B263" s="2" t="s">
        <v>452</v>
      </c>
      <c r="C263" s="2" t="s">
        <v>460</v>
      </c>
      <c r="D263" s="2" t="s">
        <v>461</v>
      </c>
      <c r="E263" s="38">
        <v>2935838</v>
      </c>
      <c r="F263" s="78"/>
      <c r="G263" s="103">
        <v>10235</v>
      </c>
      <c r="H263" s="113">
        <f t="shared" si="9"/>
        <v>2946073</v>
      </c>
      <c r="I263" s="63">
        <v>2892063</v>
      </c>
      <c r="J263" s="5">
        <f t="shared" si="10"/>
        <v>-43775</v>
      </c>
      <c r="K263" s="39">
        <f t="shared" si="11"/>
        <v>-1.49E-2</v>
      </c>
      <c r="L263" s="21" t="s">
        <v>874</v>
      </c>
      <c r="M263" s="25" t="s">
        <v>874</v>
      </c>
      <c r="O263"/>
      <c r="P263"/>
      <c r="Q263"/>
      <c r="R263"/>
      <c r="S263"/>
      <c r="T26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</row>
    <row r="264" spans="1:58" s="54" customFormat="1" x14ac:dyDescent="0.2">
      <c r="A264" s="2" t="s">
        <v>451</v>
      </c>
      <c r="B264" s="2" t="s">
        <v>452</v>
      </c>
      <c r="C264" s="2" t="s">
        <v>73</v>
      </c>
      <c r="D264" s="2" t="s">
        <v>462</v>
      </c>
      <c r="E264" s="38">
        <v>878505</v>
      </c>
      <c r="F264" s="78"/>
      <c r="G264" s="103">
        <v>2801</v>
      </c>
      <c r="H264" s="113">
        <f t="shared" si="9"/>
        <v>881306</v>
      </c>
      <c r="I264" s="63">
        <v>915768</v>
      </c>
      <c r="J264" s="5">
        <f t="shared" si="10"/>
        <v>37263</v>
      </c>
      <c r="K264" s="39">
        <f t="shared" si="11"/>
        <v>4.24E-2</v>
      </c>
      <c r="L264" s="21" t="s">
        <v>874</v>
      </c>
      <c r="M264" s="25" t="s">
        <v>874</v>
      </c>
      <c r="O264"/>
      <c r="P264"/>
      <c r="Q264"/>
      <c r="R264"/>
      <c r="S264"/>
      <c r="T264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</row>
    <row r="265" spans="1:58" s="54" customFormat="1" x14ac:dyDescent="0.2">
      <c r="A265" s="2" t="s">
        <v>451</v>
      </c>
      <c r="B265" s="2" t="s">
        <v>452</v>
      </c>
      <c r="C265" s="2" t="s">
        <v>463</v>
      </c>
      <c r="D265" s="2" t="s">
        <v>464</v>
      </c>
      <c r="E265" s="38">
        <v>1378884</v>
      </c>
      <c r="F265" s="78"/>
      <c r="G265" s="103">
        <v>4076</v>
      </c>
      <c r="H265" s="113">
        <f t="shared" si="9"/>
        <v>1382960</v>
      </c>
      <c r="I265" s="63">
        <v>1115589</v>
      </c>
      <c r="J265" s="5">
        <f t="shared" si="10"/>
        <v>-263295</v>
      </c>
      <c r="K265" s="39">
        <f t="shared" si="11"/>
        <v>-0.19089999999999999</v>
      </c>
      <c r="L265" s="21" t="s">
        <v>874</v>
      </c>
      <c r="M265" s="25" t="s">
        <v>874</v>
      </c>
      <c r="O265"/>
      <c r="P265"/>
      <c r="Q265"/>
      <c r="R265"/>
      <c r="S265"/>
      <c r="T265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</row>
    <row r="266" spans="1:58" s="54" customFormat="1" x14ac:dyDescent="0.2">
      <c r="A266" s="2" t="s">
        <v>465</v>
      </c>
      <c r="B266" s="2" t="s">
        <v>466</v>
      </c>
      <c r="C266" s="2" t="s">
        <v>26</v>
      </c>
      <c r="D266" s="2" t="s">
        <v>467</v>
      </c>
      <c r="E266" s="38">
        <v>7608112</v>
      </c>
      <c r="F266" s="78"/>
      <c r="G266" s="103">
        <v>32723</v>
      </c>
      <c r="H266" s="113">
        <f t="shared" ref="H266:H329" si="12">SUM(E266+G266)</f>
        <v>7640835</v>
      </c>
      <c r="I266" s="63">
        <v>8079252</v>
      </c>
      <c r="J266" s="5">
        <f t="shared" ref="J266:J329" si="13">SUM(I266-E266)</f>
        <v>471140</v>
      </c>
      <c r="K266" s="39">
        <f t="shared" ref="K266:K329" si="14">ROUND(J266/E266,4)</f>
        <v>6.1899999999999997E-2</v>
      </c>
      <c r="L266" s="21" t="s">
        <v>874</v>
      </c>
      <c r="M266" s="25" t="s">
        <v>874</v>
      </c>
      <c r="O266"/>
      <c r="P266"/>
      <c r="Q266"/>
      <c r="R266"/>
      <c r="S266"/>
      <c r="T266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</row>
    <row r="267" spans="1:58" s="54" customFormat="1" x14ac:dyDescent="0.2">
      <c r="A267" s="2" t="s">
        <v>465</v>
      </c>
      <c r="B267" s="2" t="s">
        <v>466</v>
      </c>
      <c r="C267" s="2" t="s">
        <v>57</v>
      </c>
      <c r="D267" s="2" t="s">
        <v>468</v>
      </c>
      <c r="E267" s="38">
        <v>1576666</v>
      </c>
      <c r="F267" s="78"/>
      <c r="G267" s="103">
        <v>6334</v>
      </c>
      <c r="H267" s="113">
        <f t="shared" si="12"/>
        <v>1583000</v>
      </c>
      <c r="I267" s="63">
        <v>1677818</v>
      </c>
      <c r="J267" s="5">
        <f t="shared" si="13"/>
        <v>101152</v>
      </c>
      <c r="K267" s="39">
        <f t="shared" si="14"/>
        <v>6.4199999999999993E-2</v>
      </c>
      <c r="L267" s="21" t="s">
        <v>874</v>
      </c>
      <c r="M267" s="25" t="s">
        <v>874</v>
      </c>
      <c r="O267"/>
      <c r="P267"/>
      <c r="Q267"/>
      <c r="R267"/>
      <c r="S267"/>
      <c r="T267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</row>
    <row r="268" spans="1:58" s="54" customFormat="1" x14ac:dyDescent="0.2">
      <c r="A268" s="2" t="s">
        <v>465</v>
      </c>
      <c r="B268" s="2" t="s">
        <v>466</v>
      </c>
      <c r="C268" s="2" t="s">
        <v>79</v>
      </c>
      <c r="D268" s="2" t="s">
        <v>469</v>
      </c>
      <c r="E268" s="38">
        <v>174433</v>
      </c>
      <c r="F268" s="78"/>
      <c r="G268" s="103">
        <v>1110</v>
      </c>
      <c r="H268" s="113">
        <f t="shared" si="12"/>
        <v>175543</v>
      </c>
      <c r="I268" s="63">
        <v>166956</v>
      </c>
      <c r="J268" s="5">
        <f t="shared" si="13"/>
        <v>-7477</v>
      </c>
      <c r="K268" s="39">
        <f t="shared" si="14"/>
        <v>-4.2900000000000001E-2</v>
      </c>
      <c r="L268" s="21">
        <v>1</v>
      </c>
      <c r="M268" s="25" t="s">
        <v>874</v>
      </c>
      <c r="O268"/>
      <c r="P268"/>
      <c r="Q268"/>
      <c r="R268"/>
      <c r="S268"/>
      <c r="T268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</row>
    <row r="269" spans="1:58" s="54" customFormat="1" x14ac:dyDescent="0.2">
      <c r="A269" s="2" t="s">
        <v>465</v>
      </c>
      <c r="B269" s="2" t="s">
        <v>466</v>
      </c>
      <c r="C269" s="2" t="s">
        <v>369</v>
      </c>
      <c r="D269" s="2" t="s">
        <v>470</v>
      </c>
      <c r="E269" s="38">
        <v>670659</v>
      </c>
      <c r="F269" s="78"/>
      <c r="G269" s="103">
        <v>3988</v>
      </c>
      <c r="H269" s="113">
        <f t="shared" si="12"/>
        <v>674647</v>
      </c>
      <c r="I269" s="63">
        <v>672691</v>
      </c>
      <c r="J269" s="5">
        <f t="shared" si="13"/>
        <v>2032</v>
      </c>
      <c r="K269" s="39">
        <f t="shared" si="14"/>
        <v>3.0000000000000001E-3</v>
      </c>
      <c r="L269" s="21" t="s">
        <v>874</v>
      </c>
      <c r="M269" s="25" t="s">
        <v>874</v>
      </c>
      <c r="O269"/>
      <c r="P269"/>
      <c r="Q269"/>
      <c r="R269"/>
      <c r="S269"/>
      <c r="T269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</row>
    <row r="270" spans="1:58" s="54" customFormat="1" x14ac:dyDescent="0.2">
      <c r="A270" s="2" t="s">
        <v>471</v>
      </c>
      <c r="B270" s="2" t="s">
        <v>472</v>
      </c>
      <c r="C270" s="2" t="s">
        <v>176</v>
      </c>
      <c r="D270" s="2" t="s">
        <v>473</v>
      </c>
      <c r="E270" s="38">
        <v>474594</v>
      </c>
      <c r="F270" s="78"/>
      <c r="G270" s="103">
        <v>1606</v>
      </c>
      <c r="H270" s="113">
        <f t="shared" si="12"/>
        <v>476200</v>
      </c>
      <c r="I270" s="63">
        <v>447993</v>
      </c>
      <c r="J270" s="5">
        <f t="shared" si="13"/>
        <v>-26601</v>
      </c>
      <c r="K270" s="39">
        <f t="shared" si="14"/>
        <v>-5.6099999999999997E-2</v>
      </c>
      <c r="L270" s="21" t="s">
        <v>874</v>
      </c>
      <c r="M270" s="25" t="s">
        <v>874</v>
      </c>
      <c r="O270"/>
      <c r="P270"/>
      <c r="Q270"/>
      <c r="R270"/>
      <c r="S270"/>
      <c r="T270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</row>
    <row r="271" spans="1:58" s="54" customFormat="1" x14ac:dyDescent="0.2">
      <c r="A271" s="2" t="s">
        <v>471</v>
      </c>
      <c r="B271" s="2" t="s">
        <v>472</v>
      </c>
      <c r="C271" s="2" t="s">
        <v>16</v>
      </c>
      <c r="D271" s="2" t="s">
        <v>474</v>
      </c>
      <c r="E271" s="38">
        <v>184635</v>
      </c>
      <c r="F271" s="78"/>
      <c r="G271" s="103">
        <v>1369</v>
      </c>
      <c r="H271" s="113">
        <f t="shared" si="12"/>
        <v>186004</v>
      </c>
      <c r="I271" s="63">
        <v>171932</v>
      </c>
      <c r="J271" s="5">
        <f t="shared" si="13"/>
        <v>-12703</v>
      </c>
      <c r="K271" s="39">
        <f t="shared" si="14"/>
        <v>-6.88E-2</v>
      </c>
      <c r="L271" s="21">
        <v>1</v>
      </c>
      <c r="M271" s="25" t="s">
        <v>874</v>
      </c>
      <c r="O271"/>
      <c r="P271"/>
      <c r="Q271"/>
      <c r="R271"/>
      <c r="S271"/>
      <c r="T271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</row>
    <row r="272" spans="1:58" s="54" customFormat="1" x14ac:dyDescent="0.2">
      <c r="A272" s="2" t="s">
        <v>471</v>
      </c>
      <c r="B272" s="2" t="s">
        <v>472</v>
      </c>
      <c r="C272" s="2" t="s">
        <v>82</v>
      </c>
      <c r="D272" s="2" t="s">
        <v>475</v>
      </c>
      <c r="E272" s="38">
        <v>799984</v>
      </c>
      <c r="F272" s="78"/>
      <c r="G272" s="103">
        <v>4028</v>
      </c>
      <c r="H272" s="113">
        <f t="shared" si="12"/>
        <v>804012</v>
      </c>
      <c r="I272" s="63">
        <v>668659</v>
      </c>
      <c r="J272" s="5">
        <f t="shared" si="13"/>
        <v>-131325</v>
      </c>
      <c r="K272" s="39">
        <f t="shared" si="14"/>
        <v>-0.16420000000000001</v>
      </c>
      <c r="L272" s="21" t="s">
        <v>874</v>
      </c>
      <c r="M272" s="25" t="s">
        <v>874</v>
      </c>
      <c r="O272"/>
      <c r="P272"/>
      <c r="Q272"/>
      <c r="R272"/>
      <c r="S272"/>
      <c r="T272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</row>
    <row r="273" spans="1:58" s="54" customFormat="1" x14ac:dyDescent="0.2">
      <c r="A273" s="2" t="s">
        <v>471</v>
      </c>
      <c r="B273" s="2" t="s">
        <v>472</v>
      </c>
      <c r="C273" s="2" t="s">
        <v>168</v>
      </c>
      <c r="D273" s="2" t="s">
        <v>476</v>
      </c>
      <c r="E273" s="38">
        <v>3548351</v>
      </c>
      <c r="F273" s="78"/>
      <c r="G273" s="103">
        <v>11212</v>
      </c>
      <c r="H273" s="113">
        <f t="shared" si="12"/>
        <v>3559563</v>
      </c>
      <c r="I273" s="63">
        <v>3494004</v>
      </c>
      <c r="J273" s="5">
        <f t="shared" si="13"/>
        <v>-54347</v>
      </c>
      <c r="K273" s="39">
        <f t="shared" si="14"/>
        <v>-1.5299999999999999E-2</v>
      </c>
      <c r="L273" s="21" t="s">
        <v>874</v>
      </c>
      <c r="M273" s="25" t="s">
        <v>874</v>
      </c>
      <c r="O273"/>
      <c r="P273"/>
      <c r="Q273"/>
      <c r="R273"/>
      <c r="S273"/>
      <c r="T27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</row>
    <row r="274" spans="1:58" s="54" customFormat="1" x14ac:dyDescent="0.2">
      <c r="A274" s="2" t="s">
        <v>477</v>
      </c>
      <c r="B274" s="2" t="s">
        <v>478</v>
      </c>
      <c r="C274" s="2" t="s">
        <v>26</v>
      </c>
      <c r="D274" s="2" t="s">
        <v>479</v>
      </c>
      <c r="E274" s="38">
        <v>638962</v>
      </c>
      <c r="F274" s="78"/>
      <c r="G274" s="103">
        <v>3998</v>
      </c>
      <c r="H274" s="113">
        <f t="shared" si="12"/>
        <v>642960</v>
      </c>
      <c r="I274" s="63">
        <v>704556</v>
      </c>
      <c r="J274" s="5">
        <f t="shared" si="13"/>
        <v>65594</v>
      </c>
      <c r="K274" s="39">
        <f t="shared" si="14"/>
        <v>0.1027</v>
      </c>
      <c r="L274" s="21" t="s">
        <v>874</v>
      </c>
      <c r="M274" s="25" t="s">
        <v>874</v>
      </c>
      <c r="O274"/>
      <c r="P274"/>
      <c r="Q274"/>
      <c r="R274"/>
      <c r="S274"/>
      <c r="T274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</row>
    <row r="275" spans="1:58" s="54" customFormat="1" x14ac:dyDescent="0.2">
      <c r="A275" s="2" t="s">
        <v>477</v>
      </c>
      <c r="B275" s="2" t="s">
        <v>478</v>
      </c>
      <c r="C275" s="2" t="s">
        <v>16</v>
      </c>
      <c r="D275" s="2" t="s">
        <v>480</v>
      </c>
      <c r="E275" s="38">
        <v>122334</v>
      </c>
      <c r="F275" s="78"/>
      <c r="G275" s="103">
        <v>692</v>
      </c>
      <c r="H275" s="113">
        <f t="shared" si="12"/>
        <v>123026</v>
      </c>
      <c r="I275" s="63">
        <v>69917</v>
      </c>
      <c r="J275" s="5">
        <f t="shared" si="13"/>
        <v>-52417</v>
      </c>
      <c r="K275" s="39">
        <f t="shared" si="14"/>
        <v>-0.42849999999999999</v>
      </c>
      <c r="L275" s="21">
        <v>1</v>
      </c>
      <c r="M275" s="25" t="s">
        <v>874</v>
      </c>
      <c r="O275"/>
      <c r="P275"/>
      <c r="Q275"/>
      <c r="R275"/>
      <c r="S275"/>
      <c r="T275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</row>
    <row r="276" spans="1:58" s="54" customFormat="1" x14ac:dyDescent="0.2">
      <c r="A276" s="2" t="s">
        <v>477</v>
      </c>
      <c r="B276" s="2" t="s">
        <v>478</v>
      </c>
      <c r="C276" s="2" t="s">
        <v>481</v>
      </c>
      <c r="D276" s="2" t="s">
        <v>482</v>
      </c>
      <c r="E276" s="38">
        <v>1819103</v>
      </c>
      <c r="F276" s="78"/>
      <c r="G276" s="103">
        <v>8560</v>
      </c>
      <c r="H276" s="113">
        <f t="shared" si="12"/>
        <v>1827663</v>
      </c>
      <c r="I276" s="63">
        <v>2049011</v>
      </c>
      <c r="J276" s="5">
        <f t="shared" si="13"/>
        <v>229908</v>
      </c>
      <c r="K276" s="39">
        <f t="shared" si="14"/>
        <v>0.12640000000000001</v>
      </c>
      <c r="L276" s="21" t="s">
        <v>874</v>
      </c>
      <c r="M276" s="25" t="s">
        <v>874</v>
      </c>
      <c r="O276"/>
      <c r="P276"/>
      <c r="Q276"/>
      <c r="R276"/>
      <c r="S276"/>
      <c r="T276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</row>
    <row r="277" spans="1:58" s="54" customFormat="1" x14ac:dyDescent="0.2">
      <c r="A277" s="2" t="s">
        <v>477</v>
      </c>
      <c r="B277" s="2" t="s">
        <v>478</v>
      </c>
      <c r="C277" s="2" t="s">
        <v>483</v>
      </c>
      <c r="D277" s="2" t="s">
        <v>484</v>
      </c>
      <c r="E277" s="38">
        <v>215527</v>
      </c>
      <c r="F277" s="78"/>
      <c r="G277" s="103">
        <v>936</v>
      </c>
      <c r="H277" s="113">
        <f t="shared" si="12"/>
        <v>216463</v>
      </c>
      <c r="I277" s="63">
        <v>244247</v>
      </c>
      <c r="J277" s="5">
        <f t="shared" si="13"/>
        <v>28720</v>
      </c>
      <c r="K277" s="39">
        <f t="shared" si="14"/>
        <v>0.1333</v>
      </c>
      <c r="L277" s="21">
        <v>1</v>
      </c>
      <c r="M277" s="25" t="s">
        <v>874</v>
      </c>
      <c r="O277"/>
      <c r="P277"/>
      <c r="Q277"/>
      <c r="R277"/>
      <c r="S277"/>
      <c r="T277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</row>
    <row r="278" spans="1:58" s="54" customFormat="1" x14ac:dyDescent="0.2">
      <c r="A278" s="2" t="s">
        <v>485</v>
      </c>
      <c r="B278" s="2" t="s">
        <v>486</v>
      </c>
      <c r="C278" s="2" t="s">
        <v>57</v>
      </c>
      <c r="D278" s="2" t="s">
        <v>487</v>
      </c>
      <c r="E278" s="38">
        <v>5004395</v>
      </c>
      <c r="F278" s="78"/>
      <c r="G278" s="103">
        <v>17874</v>
      </c>
      <c r="H278" s="113">
        <f t="shared" si="12"/>
        <v>5022269</v>
      </c>
      <c r="I278" s="63">
        <v>5554132</v>
      </c>
      <c r="J278" s="5">
        <f t="shared" si="13"/>
        <v>549737</v>
      </c>
      <c r="K278" s="39">
        <f t="shared" si="14"/>
        <v>0.1099</v>
      </c>
      <c r="L278" s="21" t="s">
        <v>874</v>
      </c>
      <c r="M278" s="25" t="s">
        <v>874</v>
      </c>
      <c r="O278"/>
      <c r="P278"/>
      <c r="Q278"/>
      <c r="R278"/>
      <c r="S278"/>
      <c r="T278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</row>
    <row r="279" spans="1:58" s="54" customFormat="1" x14ac:dyDescent="0.2">
      <c r="A279" s="2" t="s">
        <v>485</v>
      </c>
      <c r="B279" s="2" t="s">
        <v>486</v>
      </c>
      <c r="C279" s="2" t="s">
        <v>79</v>
      </c>
      <c r="D279" s="2" t="s">
        <v>488</v>
      </c>
      <c r="E279" s="38">
        <v>2866470</v>
      </c>
      <c r="F279" s="78"/>
      <c r="G279" s="103">
        <v>12819</v>
      </c>
      <c r="H279" s="113">
        <f t="shared" si="12"/>
        <v>2879289</v>
      </c>
      <c r="I279" s="63">
        <v>3670225</v>
      </c>
      <c r="J279" s="5">
        <f t="shared" si="13"/>
        <v>803755</v>
      </c>
      <c r="K279" s="39">
        <f t="shared" si="14"/>
        <v>0.28039999999999998</v>
      </c>
      <c r="L279" s="21" t="s">
        <v>874</v>
      </c>
      <c r="M279" s="25" t="s">
        <v>874</v>
      </c>
      <c r="O279"/>
      <c r="P279"/>
      <c r="Q279"/>
      <c r="R279"/>
      <c r="S279"/>
      <c r="T279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</row>
    <row r="280" spans="1:58" s="54" customFormat="1" x14ac:dyDescent="0.2">
      <c r="A280" s="2" t="s">
        <v>489</v>
      </c>
      <c r="B280" s="2" t="s">
        <v>490</v>
      </c>
      <c r="C280" s="2" t="s">
        <v>245</v>
      </c>
      <c r="D280" s="2" t="s">
        <v>491</v>
      </c>
      <c r="E280" s="38">
        <v>617227</v>
      </c>
      <c r="F280" s="78"/>
      <c r="G280" s="103">
        <v>1534</v>
      </c>
      <c r="H280" s="113">
        <f t="shared" si="12"/>
        <v>618761</v>
      </c>
      <c r="I280" s="63">
        <v>508256</v>
      </c>
      <c r="J280" s="5">
        <f t="shared" si="13"/>
        <v>-108971</v>
      </c>
      <c r="K280" s="39">
        <f t="shared" si="14"/>
        <v>-0.17649999999999999</v>
      </c>
      <c r="L280" s="21" t="s">
        <v>874</v>
      </c>
      <c r="M280" s="25" t="s">
        <v>874</v>
      </c>
      <c r="O280"/>
      <c r="P280"/>
      <c r="Q280"/>
      <c r="R280"/>
      <c r="S280"/>
      <c r="T280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</row>
    <row r="281" spans="1:58" s="54" customFormat="1" x14ac:dyDescent="0.2">
      <c r="A281" s="2" t="s">
        <v>489</v>
      </c>
      <c r="B281" s="2" t="s">
        <v>490</v>
      </c>
      <c r="C281" s="2" t="s">
        <v>492</v>
      </c>
      <c r="D281" s="2" t="s">
        <v>493</v>
      </c>
      <c r="E281" s="38">
        <v>133222</v>
      </c>
      <c r="F281" s="78"/>
      <c r="G281" s="103">
        <v>1674</v>
      </c>
      <c r="H281" s="113">
        <f t="shared" si="12"/>
        <v>134896</v>
      </c>
      <c r="I281" s="63">
        <v>15087</v>
      </c>
      <c r="J281" s="5">
        <f t="shared" si="13"/>
        <v>-118135</v>
      </c>
      <c r="K281" s="39">
        <f t="shared" si="14"/>
        <v>-0.88680000000000003</v>
      </c>
      <c r="L281" s="21" t="s">
        <v>874</v>
      </c>
      <c r="M281" s="25">
        <v>1</v>
      </c>
      <c r="O281"/>
      <c r="P281"/>
      <c r="Q281"/>
      <c r="R281"/>
      <c r="S281"/>
      <c r="T281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</row>
    <row r="282" spans="1:58" s="54" customFormat="1" x14ac:dyDescent="0.2">
      <c r="A282" s="2" t="s">
        <v>489</v>
      </c>
      <c r="B282" s="2" t="s">
        <v>490</v>
      </c>
      <c r="C282" s="2" t="s">
        <v>26</v>
      </c>
      <c r="D282" s="2" t="s">
        <v>494</v>
      </c>
      <c r="E282" s="38">
        <v>60732</v>
      </c>
      <c r="F282" s="78"/>
      <c r="G282" s="103">
        <v>0</v>
      </c>
      <c r="H282" s="113">
        <f t="shared" si="12"/>
        <v>60732</v>
      </c>
      <c r="I282" s="63">
        <v>67704</v>
      </c>
      <c r="J282" s="5">
        <f t="shared" si="13"/>
        <v>6972</v>
      </c>
      <c r="K282" s="39">
        <f t="shared" si="14"/>
        <v>0.1148</v>
      </c>
      <c r="L282" s="21">
        <v>1</v>
      </c>
      <c r="M282" s="25">
        <v>1</v>
      </c>
      <c r="O282"/>
      <c r="P282"/>
      <c r="Q282"/>
      <c r="R282"/>
      <c r="S282"/>
      <c r="T282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</row>
    <row r="283" spans="1:58" s="54" customFormat="1" x14ac:dyDescent="0.2">
      <c r="A283" s="2" t="s">
        <v>489</v>
      </c>
      <c r="B283" s="2" t="s">
        <v>490</v>
      </c>
      <c r="C283" s="2" t="s">
        <v>57</v>
      </c>
      <c r="D283" s="2" t="s">
        <v>495</v>
      </c>
      <c r="E283" s="38">
        <v>3145922</v>
      </c>
      <c r="F283" s="78"/>
      <c r="G283" s="103">
        <v>10182</v>
      </c>
      <c r="H283" s="113">
        <f t="shared" si="12"/>
        <v>3156104</v>
      </c>
      <c r="I283" s="63">
        <v>3125797</v>
      </c>
      <c r="J283" s="5">
        <f t="shared" si="13"/>
        <v>-20125</v>
      </c>
      <c r="K283" s="39">
        <f t="shared" si="14"/>
        <v>-6.4000000000000003E-3</v>
      </c>
      <c r="L283" s="21" t="s">
        <v>874</v>
      </c>
      <c r="M283" s="25" t="s">
        <v>874</v>
      </c>
      <c r="O283"/>
      <c r="P283"/>
      <c r="Q283"/>
      <c r="R283"/>
      <c r="S283"/>
      <c r="T28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</row>
    <row r="284" spans="1:58" s="54" customFormat="1" x14ac:dyDescent="0.2">
      <c r="A284" s="2" t="s">
        <v>489</v>
      </c>
      <c r="B284" s="2" t="s">
        <v>490</v>
      </c>
      <c r="C284" s="2" t="s">
        <v>168</v>
      </c>
      <c r="D284" s="2" t="s">
        <v>496</v>
      </c>
      <c r="E284" s="38">
        <v>3176038</v>
      </c>
      <c r="F284" s="78"/>
      <c r="G284" s="103">
        <v>9206</v>
      </c>
      <c r="H284" s="113">
        <f t="shared" si="12"/>
        <v>3185244</v>
      </c>
      <c r="I284" s="63">
        <v>3131644</v>
      </c>
      <c r="J284" s="5">
        <f t="shared" si="13"/>
        <v>-44394</v>
      </c>
      <c r="K284" s="39">
        <f t="shared" si="14"/>
        <v>-1.4E-2</v>
      </c>
      <c r="L284" s="21" t="s">
        <v>874</v>
      </c>
      <c r="M284" s="25" t="s">
        <v>874</v>
      </c>
      <c r="O284"/>
      <c r="P284"/>
      <c r="Q284"/>
      <c r="R284"/>
      <c r="S284"/>
      <c r="T284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</row>
    <row r="285" spans="1:58" s="54" customFormat="1" x14ac:dyDescent="0.2">
      <c r="A285" s="2" t="s">
        <v>489</v>
      </c>
      <c r="B285" s="2" t="s">
        <v>490</v>
      </c>
      <c r="C285" s="2" t="s">
        <v>233</v>
      </c>
      <c r="D285" s="2" t="s">
        <v>497</v>
      </c>
      <c r="E285" s="38">
        <v>5501106</v>
      </c>
      <c r="F285" s="78"/>
      <c r="G285" s="103">
        <v>15842</v>
      </c>
      <c r="H285" s="113">
        <f t="shared" si="12"/>
        <v>5516948</v>
      </c>
      <c r="I285" s="63">
        <v>5502373</v>
      </c>
      <c r="J285" s="5">
        <f t="shared" si="13"/>
        <v>1267</v>
      </c>
      <c r="K285" s="39">
        <f t="shared" si="14"/>
        <v>2.0000000000000001E-4</v>
      </c>
      <c r="L285" s="21" t="s">
        <v>874</v>
      </c>
      <c r="M285" s="25" t="s">
        <v>874</v>
      </c>
      <c r="O285"/>
      <c r="P285"/>
      <c r="Q285"/>
      <c r="R285"/>
      <c r="S285"/>
      <c r="T285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</row>
    <row r="286" spans="1:58" s="54" customFormat="1" x14ac:dyDescent="0.2">
      <c r="A286" s="2" t="s">
        <v>489</v>
      </c>
      <c r="B286" s="2" t="s">
        <v>490</v>
      </c>
      <c r="C286" s="2" t="s">
        <v>141</v>
      </c>
      <c r="D286" s="2" t="s">
        <v>498</v>
      </c>
      <c r="E286" s="38">
        <v>1189483</v>
      </c>
      <c r="F286" s="78"/>
      <c r="G286" s="103">
        <v>3238</v>
      </c>
      <c r="H286" s="113">
        <f t="shared" si="12"/>
        <v>1192721</v>
      </c>
      <c r="I286" s="63">
        <v>1178537</v>
      </c>
      <c r="J286" s="5">
        <f t="shared" si="13"/>
        <v>-10946</v>
      </c>
      <c r="K286" s="39">
        <f t="shared" si="14"/>
        <v>-9.1999999999999998E-3</v>
      </c>
      <c r="L286" s="21">
        <v>1</v>
      </c>
      <c r="M286" s="25" t="s">
        <v>874</v>
      </c>
      <c r="O286"/>
      <c r="P286"/>
      <c r="Q286"/>
      <c r="R286"/>
      <c r="S286"/>
      <c r="T286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</row>
    <row r="287" spans="1:58" s="54" customFormat="1" x14ac:dyDescent="0.2">
      <c r="A287" s="2" t="s">
        <v>499</v>
      </c>
      <c r="B287" s="2" t="s">
        <v>500</v>
      </c>
      <c r="C287" s="2" t="s">
        <v>26</v>
      </c>
      <c r="D287" s="2" t="s">
        <v>501</v>
      </c>
      <c r="E287" s="38">
        <v>4670249</v>
      </c>
      <c r="F287" s="78"/>
      <c r="G287" s="103">
        <v>19969</v>
      </c>
      <c r="H287" s="113">
        <f t="shared" si="12"/>
        <v>4690218</v>
      </c>
      <c r="I287" s="63">
        <v>4853869</v>
      </c>
      <c r="J287" s="5">
        <f t="shared" si="13"/>
        <v>183620</v>
      </c>
      <c r="K287" s="39">
        <f t="shared" si="14"/>
        <v>3.9300000000000002E-2</v>
      </c>
      <c r="L287" s="21" t="s">
        <v>874</v>
      </c>
      <c r="M287" s="25" t="s">
        <v>874</v>
      </c>
      <c r="O287"/>
      <c r="P287"/>
      <c r="Q287"/>
      <c r="R287"/>
      <c r="S287"/>
      <c r="T287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</row>
    <row r="288" spans="1:58" s="54" customFormat="1" x14ac:dyDescent="0.2">
      <c r="A288" s="2" t="s">
        <v>499</v>
      </c>
      <c r="B288" s="2" t="s">
        <v>500</v>
      </c>
      <c r="C288" s="2" t="s">
        <v>57</v>
      </c>
      <c r="D288" s="2" t="s">
        <v>502</v>
      </c>
      <c r="E288" s="38">
        <v>1904771</v>
      </c>
      <c r="F288" s="78"/>
      <c r="G288" s="103">
        <v>6359</v>
      </c>
      <c r="H288" s="113">
        <f t="shared" si="12"/>
        <v>1911130</v>
      </c>
      <c r="I288" s="63">
        <v>2035324</v>
      </c>
      <c r="J288" s="5">
        <f t="shared" si="13"/>
        <v>130553</v>
      </c>
      <c r="K288" s="39">
        <f t="shared" si="14"/>
        <v>6.8500000000000005E-2</v>
      </c>
      <c r="L288" s="21" t="s">
        <v>874</v>
      </c>
      <c r="M288" s="25" t="s">
        <v>874</v>
      </c>
      <c r="O288"/>
      <c r="P288"/>
      <c r="Q288"/>
      <c r="R288"/>
      <c r="S288"/>
      <c r="T288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</row>
    <row r="289" spans="1:58" s="54" customFormat="1" x14ac:dyDescent="0.2">
      <c r="A289" s="2" t="s">
        <v>499</v>
      </c>
      <c r="B289" s="2" t="s">
        <v>500</v>
      </c>
      <c r="C289" s="2" t="s">
        <v>82</v>
      </c>
      <c r="D289" s="2" t="s">
        <v>503</v>
      </c>
      <c r="E289" s="38">
        <v>2543791</v>
      </c>
      <c r="F289" s="78"/>
      <c r="G289" s="103">
        <v>9007</v>
      </c>
      <c r="H289" s="113">
        <f t="shared" si="12"/>
        <v>2552798</v>
      </c>
      <c r="I289" s="63">
        <v>2658088</v>
      </c>
      <c r="J289" s="5">
        <f t="shared" si="13"/>
        <v>114297</v>
      </c>
      <c r="K289" s="39">
        <f t="shared" si="14"/>
        <v>4.4900000000000002E-2</v>
      </c>
      <c r="L289" s="21" t="s">
        <v>874</v>
      </c>
      <c r="M289" s="25" t="s">
        <v>874</v>
      </c>
      <c r="O289"/>
      <c r="P289"/>
      <c r="Q289"/>
      <c r="R289"/>
      <c r="S289"/>
      <c r="T289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</row>
    <row r="290" spans="1:58" s="54" customFormat="1" x14ac:dyDescent="0.2">
      <c r="A290" s="2" t="s">
        <v>499</v>
      </c>
      <c r="B290" s="2" t="s">
        <v>500</v>
      </c>
      <c r="C290" s="2" t="s">
        <v>185</v>
      </c>
      <c r="D290" s="2" t="s">
        <v>504</v>
      </c>
      <c r="E290" s="38">
        <v>1472309</v>
      </c>
      <c r="F290" s="78"/>
      <c r="G290" s="103">
        <v>5498</v>
      </c>
      <c r="H290" s="113">
        <f t="shared" si="12"/>
        <v>1477807</v>
      </c>
      <c r="I290" s="63">
        <v>1565661</v>
      </c>
      <c r="J290" s="5">
        <f t="shared" si="13"/>
        <v>93352</v>
      </c>
      <c r="K290" s="39">
        <f t="shared" si="14"/>
        <v>6.3399999999999998E-2</v>
      </c>
      <c r="L290" s="21" t="s">
        <v>874</v>
      </c>
      <c r="M290" s="25" t="s">
        <v>874</v>
      </c>
      <c r="O290"/>
      <c r="P290"/>
      <c r="Q290"/>
      <c r="R290"/>
      <c r="S290"/>
      <c r="T290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</row>
    <row r="291" spans="1:58" s="54" customFormat="1" x14ac:dyDescent="0.2">
      <c r="A291" s="2" t="s">
        <v>499</v>
      </c>
      <c r="B291" s="2" t="s">
        <v>500</v>
      </c>
      <c r="C291" s="2" t="s">
        <v>39</v>
      </c>
      <c r="D291" s="2" t="s">
        <v>505</v>
      </c>
      <c r="E291" s="38">
        <v>4481334</v>
      </c>
      <c r="F291" s="78"/>
      <c r="G291" s="103">
        <v>14433</v>
      </c>
      <c r="H291" s="113">
        <f t="shared" si="12"/>
        <v>4495767</v>
      </c>
      <c r="I291" s="63">
        <v>4462331</v>
      </c>
      <c r="J291" s="5">
        <f t="shared" si="13"/>
        <v>-19003</v>
      </c>
      <c r="K291" s="39">
        <f t="shared" si="14"/>
        <v>-4.1999999999999997E-3</v>
      </c>
      <c r="L291" s="21" t="s">
        <v>874</v>
      </c>
      <c r="M291" s="25" t="s">
        <v>874</v>
      </c>
      <c r="O291"/>
      <c r="P291"/>
      <c r="Q291"/>
      <c r="R291"/>
      <c r="S291"/>
      <c r="T291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</row>
    <row r="292" spans="1:58" s="54" customFormat="1" x14ac:dyDescent="0.2">
      <c r="A292" s="2" t="s">
        <v>499</v>
      </c>
      <c r="B292" s="2" t="s">
        <v>500</v>
      </c>
      <c r="C292" s="2" t="s">
        <v>193</v>
      </c>
      <c r="D292" s="2" t="s">
        <v>506</v>
      </c>
      <c r="E292" s="38">
        <v>5702315</v>
      </c>
      <c r="F292" s="78"/>
      <c r="G292" s="103">
        <v>18847</v>
      </c>
      <c r="H292" s="113">
        <f t="shared" si="12"/>
        <v>5721162</v>
      </c>
      <c r="I292" s="63">
        <v>5809531</v>
      </c>
      <c r="J292" s="5">
        <f t="shared" si="13"/>
        <v>107216</v>
      </c>
      <c r="K292" s="39">
        <f t="shared" si="14"/>
        <v>1.8800000000000001E-2</v>
      </c>
      <c r="L292" s="21" t="s">
        <v>874</v>
      </c>
      <c r="M292" s="25" t="s">
        <v>874</v>
      </c>
      <c r="O292"/>
      <c r="P292"/>
      <c r="Q292"/>
      <c r="R292"/>
      <c r="S292"/>
      <c r="T292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</row>
    <row r="293" spans="1:58" s="54" customFormat="1" x14ac:dyDescent="0.2">
      <c r="A293" s="2" t="s">
        <v>507</v>
      </c>
      <c r="B293" s="2" t="s">
        <v>508</v>
      </c>
      <c r="C293" s="2" t="s">
        <v>230</v>
      </c>
      <c r="D293" s="2" t="s">
        <v>509</v>
      </c>
      <c r="E293" s="38">
        <v>665217</v>
      </c>
      <c r="F293" s="78"/>
      <c r="G293" s="103">
        <v>2066</v>
      </c>
      <c r="H293" s="113">
        <f t="shared" si="12"/>
        <v>667283</v>
      </c>
      <c r="I293" s="63">
        <v>656622</v>
      </c>
      <c r="J293" s="5">
        <f t="shared" si="13"/>
        <v>-8595</v>
      </c>
      <c r="K293" s="39">
        <f t="shared" si="14"/>
        <v>-1.29E-2</v>
      </c>
      <c r="L293" s="21" t="s">
        <v>874</v>
      </c>
      <c r="M293" s="25" t="s">
        <v>874</v>
      </c>
      <c r="O293"/>
      <c r="P293"/>
      <c r="Q293"/>
      <c r="R293"/>
      <c r="S293"/>
      <c r="T29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</row>
    <row r="294" spans="1:58" s="54" customFormat="1" x14ac:dyDescent="0.2">
      <c r="A294" s="2" t="s">
        <v>507</v>
      </c>
      <c r="B294" s="2" t="s">
        <v>508</v>
      </c>
      <c r="C294" s="2" t="s">
        <v>510</v>
      </c>
      <c r="D294" s="2" t="s">
        <v>511</v>
      </c>
      <c r="E294" s="38">
        <v>1475352</v>
      </c>
      <c r="F294" s="78"/>
      <c r="G294" s="103">
        <v>3699</v>
      </c>
      <c r="H294" s="113">
        <f t="shared" si="12"/>
        <v>1479051</v>
      </c>
      <c r="I294" s="63">
        <v>1562948</v>
      </c>
      <c r="J294" s="5">
        <f t="shared" si="13"/>
        <v>87596</v>
      </c>
      <c r="K294" s="39">
        <f t="shared" si="14"/>
        <v>5.9400000000000001E-2</v>
      </c>
      <c r="L294" s="21" t="s">
        <v>874</v>
      </c>
      <c r="M294" s="25" t="s">
        <v>874</v>
      </c>
      <c r="O294"/>
      <c r="P294"/>
      <c r="Q294"/>
      <c r="R294"/>
      <c r="S294"/>
      <c r="T294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</row>
    <row r="295" spans="1:58" s="54" customFormat="1" x14ac:dyDescent="0.2">
      <c r="A295" s="2" t="s">
        <v>507</v>
      </c>
      <c r="B295" s="2" t="s">
        <v>508</v>
      </c>
      <c r="C295" s="2" t="s">
        <v>512</v>
      </c>
      <c r="D295" s="2" t="s">
        <v>513</v>
      </c>
      <c r="E295" s="38">
        <v>335955</v>
      </c>
      <c r="F295" s="78"/>
      <c r="G295" s="103">
        <v>916</v>
      </c>
      <c r="H295" s="113">
        <f t="shared" si="12"/>
        <v>336871</v>
      </c>
      <c r="I295" s="63">
        <v>328311</v>
      </c>
      <c r="J295" s="5">
        <f t="shared" si="13"/>
        <v>-7644</v>
      </c>
      <c r="K295" s="39">
        <f t="shared" si="14"/>
        <v>-2.2800000000000001E-2</v>
      </c>
      <c r="L295" s="21" t="s">
        <v>874</v>
      </c>
      <c r="M295" s="25" t="s">
        <v>874</v>
      </c>
      <c r="O295"/>
      <c r="P295"/>
      <c r="Q295"/>
      <c r="R295"/>
      <c r="S295"/>
      <c r="T295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</row>
    <row r="296" spans="1:58" s="54" customFormat="1" x14ac:dyDescent="0.2">
      <c r="A296" s="2" t="s">
        <v>507</v>
      </c>
      <c r="B296" s="2" t="s">
        <v>508</v>
      </c>
      <c r="C296" s="2" t="s">
        <v>313</v>
      </c>
      <c r="D296" s="2" t="s">
        <v>514</v>
      </c>
      <c r="E296" s="38">
        <v>1189445</v>
      </c>
      <c r="F296" s="78"/>
      <c r="G296" s="103">
        <v>3109</v>
      </c>
      <c r="H296" s="113">
        <f t="shared" si="12"/>
        <v>1192554</v>
      </c>
      <c r="I296" s="63">
        <v>1184548</v>
      </c>
      <c r="J296" s="5">
        <f t="shared" si="13"/>
        <v>-4897</v>
      </c>
      <c r="K296" s="39">
        <f t="shared" si="14"/>
        <v>-4.1000000000000003E-3</v>
      </c>
      <c r="L296" s="21" t="s">
        <v>874</v>
      </c>
      <c r="M296" s="25" t="s">
        <v>874</v>
      </c>
      <c r="O296"/>
      <c r="P296"/>
      <c r="Q296"/>
      <c r="R296"/>
      <c r="S296"/>
      <c r="T296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</row>
    <row r="297" spans="1:58" s="54" customFormat="1" x14ac:dyDescent="0.2">
      <c r="A297" s="2" t="s">
        <v>507</v>
      </c>
      <c r="B297" s="2" t="s">
        <v>508</v>
      </c>
      <c r="C297" s="2" t="s">
        <v>135</v>
      </c>
      <c r="D297" s="2" t="s">
        <v>515</v>
      </c>
      <c r="E297" s="38">
        <v>1128576</v>
      </c>
      <c r="F297" s="78"/>
      <c r="G297" s="103">
        <v>2658</v>
      </c>
      <c r="H297" s="113">
        <f t="shared" si="12"/>
        <v>1131234</v>
      </c>
      <c r="I297" s="63">
        <v>1224404</v>
      </c>
      <c r="J297" s="5">
        <f t="shared" si="13"/>
        <v>95828</v>
      </c>
      <c r="K297" s="39">
        <f t="shared" si="14"/>
        <v>8.4900000000000003E-2</v>
      </c>
      <c r="L297" s="21" t="s">
        <v>874</v>
      </c>
      <c r="M297" s="25" t="s">
        <v>874</v>
      </c>
      <c r="O297"/>
      <c r="P297"/>
      <c r="Q297"/>
      <c r="R297"/>
      <c r="S297"/>
      <c r="T297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</row>
    <row r="298" spans="1:58" s="54" customFormat="1" x14ac:dyDescent="0.2">
      <c r="A298" s="2" t="s">
        <v>507</v>
      </c>
      <c r="B298" s="2" t="s">
        <v>508</v>
      </c>
      <c r="C298" s="2" t="s">
        <v>82</v>
      </c>
      <c r="D298" s="2" t="s">
        <v>516</v>
      </c>
      <c r="E298" s="38">
        <v>4738547</v>
      </c>
      <c r="F298" s="78"/>
      <c r="G298" s="103">
        <v>13340</v>
      </c>
      <c r="H298" s="113">
        <f t="shared" si="12"/>
        <v>4751887</v>
      </c>
      <c r="I298" s="63">
        <v>4865339</v>
      </c>
      <c r="J298" s="5">
        <f t="shared" si="13"/>
        <v>126792</v>
      </c>
      <c r="K298" s="39">
        <f t="shared" si="14"/>
        <v>2.6800000000000001E-2</v>
      </c>
      <c r="L298" s="21" t="s">
        <v>874</v>
      </c>
      <c r="M298" s="25" t="s">
        <v>874</v>
      </c>
      <c r="O298"/>
      <c r="P298"/>
      <c r="Q298"/>
      <c r="R298"/>
      <c r="S298"/>
      <c r="T298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</row>
    <row r="299" spans="1:58" s="54" customFormat="1" x14ac:dyDescent="0.2">
      <c r="A299" s="2" t="s">
        <v>507</v>
      </c>
      <c r="B299" s="2" t="s">
        <v>508</v>
      </c>
      <c r="C299" s="2" t="s">
        <v>59</v>
      </c>
      <c r="D299" s="2" t="s">
        <v>517</v>
      </c>
      <c r="E299" s="38">
        <v>2819049</v>
      </c>
      <c r="F299" s="78"/>
      <c r="G299" s="103">
        <v>7201</v>
      </c>
      <c r="H299" s="113">
        <f t="shared" si="12"/>
        <v>2826250</v>
      </c>
      <c r="I299" s="63">
        <v>2732766</v>
      </c>
      <c r="J299" s="5">
        <f t="shared" si="13"/>
        <v>-86283</v>
      </c>
      <c r="K299" s="39">
        <f t="shared" si="14"/>
        <v>-3.0599999999999999E-2</v>
      </c>
      <c r="L299" s="21" t="s">
        <v>874</v>
      </c>
      <c r="M299" s="25" t="s">
        <v>874</v>
      </c>
      <c r="O299"/>
      <c r="P299"/>
      <c r="Q299"/>
      <c r="R299"/>
      <c r="S299"/>
      <c r="T299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</row>
    <row r="300" spans="1:58" s="54" customFormat="1" x14ac:dyDescent="0.2">
      <c r="A300" s="2" t="s">
        <v>507</v>
      </c>
      <c r="B300" s="2" t="s">
        <v>508</v>
      </c>
      <c r="C300" s="2" t="s">
        <v>18</v>
      </c>
      <c r="D300" s="2" t="s">
        <v>518</v>
      </c>
      <c r="E300" s="38">
        <v>1218687</v>
      </c>
      <c r="F300" s="78"/>
      <c r="G300" s="103">
        <v>9178</v>
      </c>
      <c r="H300" s="113">
        <f t="shared" si="12"/>
        <v>1227865</v>
      </c>
      <c r="I300" s="63">
        <v>1654255</v>
      </c>
      <c r="J300" s="5">
        <f t="shared" si="13"/>
        <v>435568</v>
      </c>
      <c r="K300" s="39">
        <f t="shared" si="14"/>
        <v>0.3574</v>
      </c>
      <c r="L300" s="21" t="s">
        <v>874</v>
      </c>
      <c r="M300" s="25" t="s">
        <v>874</v>
      </c>
      <c r="O300"/>
      <c r="P300"/>
      <c r="Q300"/>
      <c r="R300"/>
      <c r="S300"/>
      <c r="T300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</row>
    <row r="301" spans="1:58" s="54" customFormat="1" x14ac:dyDescent="0.2">
      <c r="A301" s="2" t="s">
        <v>507</v>
      </c>
      <c r="B301" s="2" t="s">
        <v>508</v>
      </c>
      <c r="C301" s="2" t="s">
        <v>353</v>
      </c>
      <c r="D301" s="2" t="s">
        <v>519</v>
      </c>
      <c r="E301" s="38">
        <v>981791</v>
      </c>
      <c r="F301" s="78"/>
      <c r="G301" s="103">
        <v>2752</v>
      </c>
      <c r="H301" s="113">
        <f t="shared" si="12"/>
        <v>984543</v>
      </c>
      <c r="I301" s="63">
        <v>921221</v>
      </c>
      <c r="J301" s="5">
        <f t="shared" si="13"/>
        <v>-60570</v>
      </c>
      <c r="K301" s="39">
        <f t="shared" si="14"/>
        <v>-6.1699999999999998E-2</v>
      </c>
      <c r="L301" s="21" t="s">
        <v>874</v>
      </c>
      <c r="M301" s="25" t="s">
        <v>874</v>
      </c>
      <c r="O301"/>
      <c r="P301"/>
      <c r="Q301"/>
      <c r="R301"/>
      <c r="S301"/>
      <c r="T301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</row>
    <row r="302" spans="1:58" s="54" customFormat="1" x14ac:dyDescent="0.2">
      <c r="A302" s="2" t="s">
        <v>507</v>
      </c>
      <c r="B302" s="2" t="s">
        <v>508</v>
      </c>
      <c r="C302" s="2" t="s">
        <v>369</v>
      </c>
      <c r="D302" s="2" t="s">
        <v>520</v>
      </c>
      <c r="E302" s="38">
        <v>1473263</v>
      </c>
      <c r="F302" s="78"/>
      <c r="G302" s="103">
        <v>4025</v>
      </c>
      <c r="H302" s="113">
        <f t="shared" si="12"/>
        <v>1477288</v>
      </c>
      <c r="I302" s="63">
        <v>1610014</v>
      </c>
      <c r="J302" s="5">
        <f t="shared" si="13"/>
        <v>136751</v>
      </c>
      <c r="K302" s="39">
        <f t="shared" si="14"/>
        <v>9.2799999999999994E-2</v>
      </c>
      <c r="L302" s="21" t="s">
        <v>874</v>
      </c>
      <c r="M302" s="25" t="s">
        <v>874</v>
      </c>
      <c r="O302"/>
      <c r="P302"/>
      <c r="Q302"/>
      <c r="R302"/>
      <c r="S302"/>
      <c r="T302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</row>
    <row r="303" spans="1:58" s="54" customFormat="1" x14ac:dyDescent="0.2">
      <c r="A303" s="2" t="s">
        <v>507</v>
      </c>
      <c r="B303" s="2" t="s">
        <v>508</v>
      </c>
      <c r="C303" s="2" t="s">
        <v>181</v>
      </c>
      <c r="D303" s="2" t="s">
        <v>521</v>
      </c>
      <c r="E303" s="38">
        <v>1867654</v>
      </c>
      <c r="F303" s="78"/>
      <c r="G303" s="103">
        <v>4712</v>
      </c>
      <c r="H303" s="113">
        <f t="shared" si="12"/>
        <v>1872366</v>
      </c>
      <c r="I303" s="63">
        <v>1967380</v>
      </c>
      <c r="J303" s="5">
        <f t="shared" si="13"/>
        <v>99726</v>
      </c>
      <c r="K303" s="39">
        <f t="shared" si="14"/>
        <v>5.3400000000000003E-2</v>
      </c>
      <c r="L303" s="21" t="s">
        <v>874</v>
      </c>
      <c r="M303" s="25" t="s">
        <v>874</v>
      </c>
      <c r="O303"/>
      <c r="P303"/>
      <c r="Q303"/>
      <c r="R303"/>
      <c r="S303"/>
      <c r="T30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</row>
    <row r="304" spans="1:58" s="54" customFormat="1" x14ac:dyDescent="0.2">
      <c r="A304" s="2" t="s">
        <v>507</v>
      </c>
      <c r="B304" s="2" t="s">
        <v>508</v>
      </c>
      <c r="C304" s="2" t="s">
        <v>398</v>
      </c>
      <c r="D304" s="2" t="s">
        <v>522</v>
      </c>
      <c r="E304" s="38">
        <v>1373014</v>
      </c>
      <c r="F304" s="78"/>
      <c r="G304" s="103">
        <v>4099</v>
      </c>
      <c r="H304" s="113">
        <f t="shared" si="12"/>
        <v>1377113</v>
      </c>
      <c r="I304" s="63">
        <v>1337738</v>
      </c>
      <c r="J304" s="5">
        <f t="shared" si="13"/>
        <v>-35276</v>
      </c>
      <c r="K304" s="39">
        <f t="shared" si="14"/>
        <v>-2.5700000000000001E-2</v>
      </c>
      <c r="L304" s="21" t="s">
        <v>874</v>
      </c>
      <c r="M304" s="25" t="s">
        <v>874</v>
      </c>
      <c r="O304"/>
      <c r="P304"/>
      <c r="Q304"/>
      <c r="R304"/>
      <c r="S304"/>
      <c r="T304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</row>
    <row r="305" spans="1:58" s="54" customFormat="1" x14ac:dyDescent="0.2">
      <c r="A305" s="2" t="s">
        <v>507</v>
      </c>
      <c r="B305" s="2" t="s">
        <v>508</v>
      </c>
      <c r="C305" s="2" t="s">
        <v>147</v>
      </c>
      <c r="D305" s="2" t="s">
        <v>523</v>
      </c>
      <c r="E305" s="38">
        <v>5333993</v>
      </c>
      <c r="F305" s="78"/>
      <c r="G305" s="103">
        <v>17141</v>
      </c>
      <c r="H305" s="113">
        <f t="shared" si="12"/>
        <v>5351134</v>
      </c>
      <c r="I305" s="63">
        <v>5294847</v>
      </c>
      <c r="J305" s="5">
        <f t="shared" si="13"/>
        <v>-39146</v>
      </c>
      <c r="K305" s="39">
        <f t="shared" si="14"/>
        <v>-7.3000000000000001E-3</v>
      </c>
      <c r="L305" s="21" t="s">
        <v>874</v>
      </c>
      <c r="M305" s="25" t="s">
        <v>874</v>
      </c>
      <c r="O305"/>
      <c r="P305"/>
      <c r="Q305"/>
      <c r="R305"/>
      <c r="S305"/>
      <c r="T305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</row>
    <row r="306" spans="1:58" s="54" customFormat="1" x14ac:dyDescent="0.2">
      <c r="A306" s="2" t="s">
        <v>524</v>
      </c>
      <c r="B306" s="2" t="s">
        <v>525</v>
      </c>
      <c r="C306" s="2" t="s">
        <v>176</v>
      </c>
      <c r="D306" s="2" t="s">
        <v>526</v>
      </c>
      <c r="E306" s="38">
        <v>396052</v>
      </c>
      <c r="F306" s="78"/>
      <c r="G306" s="103">
        <v>885</v>
      </c>
      <c r="H306" s="113">
        <f t="shared" si="12"/>
        <v>396937</v>
      </c>
      <c r="I306" s="63">
        <v>460587</v>
      </c>
      <c r="J306" s="5">
        <f t="shared" si="13"/>
        <v>64535</v>
      </c>
      <c r="K306" s="39">
        <f t="shared" si="14"/>
        <v>0.16289999999999999</v>
      </c>
      <c r="L306" s="21" t="s">
        <v>874</v>
      </c>
      <c r="M306" s="25" t="s">
        <v>874</v>
      </c>
      <c r="O306"/>
      <c r="P306"/>
      <c r="Q306"/>
      <c r="R306"/>
      <c r="S306"/>
      <c r="T306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</row>
    <row r="307" spans="1:58" s="54" customFormat="1" x14ac:dyDescent="0.2">
      <c r="A307" s="2" t="s">
        <v>524</v>
      </c>
      <c r="B307" s="2" t="s">
        <v>525</v>
      </c>
      <c r="C307" s="2" t="s">
        <v>190</v>
      </c>
      <c r="D307" s="2" t="s">
        <v>527</v>
      </c>
      <c r="E307" s="38">
        <v>506382</v>
      </c>
      <c r="F307" s="78"/>
      <c r="G307" s="103">
        <v>1284</v>
      </c>
      <c r="H307" s="113">
        <f t="shared" si="12"/>
        <v>507666</v>
      </c>
      <c r="I307" s="63">
        <v>512102</v>
      </c>
      <c r="J307" s="5">
        <f t="shared" si="13"/>
        <v>5720</v>
      </c>
      <c r="K307" s="39">
        <f t="shared" si="14"/>
        <v>1.1299999999999999E-2</v>
      </c>
      <c r="L307" s="21" t="s">
        <v>874</v>
      </c>
      <c r="M307" s="25" t="s">
        <v>874</v>
      </c>
      <c r="O307"/>
      <c r="P307"/>
      <c r="Q307"/>
      <c r="R307"/>
      <c r="S307"/>
      <c r="T307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</row>
    <row r="308" spans="1:58" s="54" customFormat="1" x14ac:dyDescent="0.2">
      <c r="A308" s="2" t="s">
        <v>524</v>
      </c>
      <c r="B308" s="2" t="s">
        <v>525</v>
      </c>
      <c r="C308" s="2" t="s">
        <v>26</v>
      </c>
      <c r="D308" s="2" t="s">
        <v>528</v>
      </c>
      <c r="E308" s="38">
        <v>3736294</v>
      </c>
      <c r="F308" s="78"/>
      <c r="G308" s="103">
        <v>12819</v>
      </c>
      <c r="H308" s="113">
        <f t="shared" si="12"/>
        <v>3749113</v>
      </c>
      <c r="I308" s="63">
        <v>3656148</v>
      </c>
      <c r="J308" s="5">
        <f t="shared" si="13"/>
        <v>-80146</v>
      </c>
      <c r="K308" s="39">
        <f t="shared" si="14"/>
        <v>-2.1499999999999998E-2</v>
      </c>
      <c r="L308" s="21" t="s">
        <v>874</v>
      </c>
      <c r="M308" s="25" t="s">
        <v>874</v>
      </c>
      <c r="O308"/>
      <c r="P308"/>
      <c r="Q308"/>
      <c r="R308"/>
      <c r="S308"/>
      <c r="T308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</row>
    <row r="309" spans="1:58" s="54" customFormat="1" x14ac:dyDescent="0.2">
      <c r="A309" s="2" t="s">
        <v>524</v>
      </c>
      <c r="B309" s="2" t="s">
        <v>525</v>
      </c>
      <c r="C309" s="2" t="s">
        <v>41</v>
      </c>
      <c r="D309" s="2" t="s">
        <v>529</v>
      </c>
      <c r="E309" s="38">
        <v>4663526</v>
      </c>
      <c r="F309" s="78"/>
      <c r="G309" s="103">
        <v>16038</v>
      </c>
      <c r="H309" s="113">
        <f t="shared" si="12"/>
        <v>4679564</v>
      </c>
      <c r="I309" s="63">
        <v>4534043</v>
      </c>
      <c r="J309" s="5">
        <f t="shared" si="13"/>
        <v>-129483</v>
      </c>
      <c r="K309" s="39">
        <f t="shared" si="14"/>
        <v>-2.7799999999999998E-2</v>
      </c>
      <c r="L309" s="21" t="s">
        <v>874</v>
      </c>
      <c r="M309" s="25" t="s">
        <v>874</v>
      </c>
      <c r="O309"/>
      <c r="P309"/>
      <c r="Q309"/>
      <c r="R309"/>
      <c r="S309"/>
      <c r="T309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</row>
    <row r="310" spans="1:58" s="54" customFormat="1" x14ac:dyDescent="0.2">
      <c r="A310" s="2" t="s">
        <v>524</v>
      </c>
      <c r="B310" s="2" t="s">
        <v>525</v>
      </c>
      <c r="C310" s="2" t="s">
        <v>123</v>
      </c>
      <c r="D310" s="2" t="s">
        <v>530</v>
      </c>
      <c r="E310" s="38">
        <v>902835</v>
      </c>
      <c r="F310" s="78"/>
      <c r="G310" s="103">
        <v>2725</v>
      </c>
      <c r="H310" s="113">
        <f t="shared" si="12"/>
        <v>905560</v>
      </c>
      <c r="I310" s="63">
        <v>914425</v>
      </c>
      <c r="J310" s="5">
        <f t="shared" si="13"/>
        <v>11590</v>
      </c>
      <c r="K310" s="39">
        <f t="shared" si="14"/>
        <v>1.2800000000000001E-2</v>
      </c>
      <c r="L310" s="21" t="s">
        <v>874</v>
      </c>
      <c r="M310" s="25" t="s">
        <v>874</v>
      </c>
      <c r="O310"/>
      <c r="P310"/>
      <c r="Q310"/>
      <c r="R310"/>
      <c r="S310"/>
      <c r="T310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</row>
    <row r="311" spans="1:58" s="54" customFormat="1" x14ac:dyDescent="0.2">
      <c r="A311" s="2" t="s">
        <v>524</v>
      </c>
      <c r="B311" s="2" t="s">
        <v>525</v>
      </c>
      <c r="C311" s="2" t="s">
        <v>101</v>
      </c>
      <c r="D311" s="2" t="s">
        <v>531</v>
      </c>
      <c r="E311" s="38">
        <v>396036</v>
      </c>
      <c r="F311" s="78"/>
      <c r="G311" s="103">
        <v>1396</v>
      </c>
      <c r="H311" s="113">
        <f t="shared" si="12"/>
        <v>397432</v>
      </c>
      <c r="I311" s="63">
        <v>406155</v>
      </c>
      <c r="J311" s="5">
        <f t="shared" si="13"/>
        <v>10119</v>
      </c>
      <c r="K311" s="39">
        <f t="shared" si="14"/>
        <v>2.5600000000000001E-2</v>
      </c>
      <c r="L311" s="21" t="s">
        <v>874</v>
      </c>
      <c r="M311" s="25" t="s">
        <v>874</v>
      </c>
      <c r="O311"/>
      <c r="P311"/>
      <c r="Q311"/>
      <c r="R311"/>
      <c r="S311"/>
      <c r="T311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</row>
    <row r="312" spans="1:58" s="54" customFormat="1" x14ac:dyDescent="0.2">
      <c r="A312" s="2" t="s">
        <v>532</v>
      </c>
      <c r="B312" s="2" t="s">
        <v>533</v>
      </c>
      <c r="C312" s="2" t="s">
        <v>26</v>
      </c>
      <c r="D312" s="2" t="s">
        <v>534</v>
      </c>
      <c r="E312" s="38">
        <v>5040447</v>
      </c>
      <c r="F312" s="78"/>
      <c r="G312" s="103">
        <v>15261</v>
      </c>
      <c r="H312" s="113">
        <f t="shared" si="12"/>
        <v>5055708</v>
      </c>
      <c r="I312" s="63">
        <v>5078889</v>
      </c>
      <c r="J312" s="5">
        <f t="shared" si="13"/>
        <v>38442</v>
      </c>
      <c r="K312" s="39">
        <f t="shared" si="14"/>
        <v>7.6E-3</v>
      </c>
      <c r="L312" s="21" t="s">
        <v>874</v>
      </c>
      <c r="M312" s="25" t="s">
        <v>874</v>
      </c>
      <c r="O312"/>
      <c r="P312"/>
      <c r="Q312"/>
      <c r="R312"/>
      <c r="S312"/>
      <c r="T312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</row>
    <row r="313" spans="1:58" s="54" customFormat="1" x14ac:dyDescent="0.2">
      <c r="A313" s="2" t="s">
        <v>532</v>
      </c>
      <c r="B313" s="2" t="s">
        <v>533</v>
      </c>
      <c r="C313" s="2" t="s">
        <v>185</v>
      </c>
      <c r="D313" s="2" t="s">
        <v>535</v>
      </c>
      <c r="E313" s="38">
        <v>1710515</v>
      </c>
      <c r="F313" s="78"/>
      <c r="G313" s="103">
        <v>10148</v>
      </c>
      <c r="H313" s="113">
        <f t="shared" si="12"/>
        <v>1720663</v>
      </c>
      <c r="I313" s="63">
        <v>1604521</v>
      </c>
      <c r="J313" s="5">
        <f t="shared" si="13"/>
        <v>-105994</v>
      </c>
      <c r="K313" s="39">
        <f t="shared" si="14"/>
        <v>-6.2E-2</v>
      </c>
      <c r="L313" s="21" t="s">
        <v>874</v>
      </c>
      <c r="M313" s="25" t="s">
        <v>874</v>
      </c>
      <c r="O313"/>
      <c r="P313"/>
      <c r="Q313"/>
      <c r="R313"/>
      <c r="S313"/>
      <c r="T31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</row>
    <row r="314" spans="1:58" s="54" customFormat="1" x14ac:dyDescent="0.2">
      <c r="A314" s="2" t="s">
        <v>536</v>
      </c>
      <c r="B314" s="2" t="s">
        <v>537</v>
      </c>
      <c r="C314" s="2" t="s">
        <v>510</v>
      </c>
      <c r="D314" s="2" t="s">
        <v>538</v>
      </c>
      <c r="E314" s="38">
        <v>527854</v>
      </c>
      <c r="F314" s="78"/>
      <c r="G314" s="103">
        <v>1407</v>
      </c>
      <c r="H314" s="113">
        <f t="shared" si="12"/>
        <v>529261</v>
      </c>
      <c r="I314" s="63">
        <v>406848</v>
      </c>
      <c r="J314" s="5">
        <f t="shared" si="13"/>
        <v>-121006</v>
      </c>
      <c r="K314" s="39">
        <f t="shared" si="14"/>
        <v>-0.22919999999999999</v>
      </c>
      <c r="L314" s="21" t="s">
        <v>874</v>
      </c>
      <c r="M314" s="25" t="s">
        <v>874</v>
      </c>
      <c r="O314"/>
      <c r="P314"/>
      <c r="Q314"/>
      <c r="R314"/>
      <c r="S314"/>
      <c r="T314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</row>
    <row r="315" spans="1:58" s="54" customFormat="1" x14ac:dyDescent="0.2">
      <c r="A315" s="2" t="s">
        <v>536</v>
      </c>
      <c r="B315" s="2" t="s">
        <v>537</v>
      </c>
      <c r="C315" s="2" t="s">
        <v>57</v>
      </c>
      <c r="D315" s="2" t="s">
        <v>539</v>
      </c>
      <c r="E315" s="38">
        <v>2802403</v>
      </c>
      <c r="F315" s="78"/>
      <c r="G315" s="103">
        <v>8754</v>
      </c>
      <c r="H315" s="113">
        <f t="shared" si="12"/>
        <v>2811157</v>
      </c>
      <c r="I315" s="63">
        <v>2858222</v>
      </c>
      <c r="J315" s="5">
        <f t="shared" si="13"/>
        <v>55819</v>
      </c>
      <c r="K315" s="39">
        <f t="shared" si="14"/>
        <v>1.9900000000000001E-2</v>
      </c>
      <c r="L315" s="21" t="s">
        <v>874</v>
      </c>
      <c r="M315" s="25" t="s">
        <v>874</v>
      </c>
      <c r="O315"/>
      <c r="P315"/>
      <c r="Q315"/>
      <c r="R315"/>
      <c r="S315"/>
      <c r="T315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</row>
    <row r="316" spans="1:58" s="54" customFormat="1" x14ac:dyDescent="0.2">
      <c r="A316" s="2" t="s">
        <v>536</v>
      </c>
      <c r="B316" s="2" t="s">
        <v>537</v>
      </c>
      <c r="C316" s="2" t="s">
        <v>79</v>
      </c>
      <c r="D316" s="2" t="s">
        <v>540</v>
      </c>
      <c r="E316" s="38">
        <v>3234196</v>
      </c>
      <c r="F316" s="78"/>
      <c r="G316" s="103">
        <v>18104</v>
      </c>
      <c r="H316" s="113">
        <f t="shared" si="12"/>
        <v>3252300</v>
      </c>
      <c r="I316" s="63">
        <v>3410910</v>
      </c>
      <c r="J316" s="5">
        <f t="shared" si="13"/>
        <v>176714</v>
      </c>
      <c r="K316" s="39">
        <f t="shared" si="14"/>
        <v>5.4600000000000003E-2</v>
      </c>
      <c r="L316" s="21" t="s">
        <v>874</v>
      </c>
      <c r="M316" s="25" t="s">
        <v>874</v>
      </c>
      <c r="O316"/>
      <c r="P316"/>
      <c r="Q316"/>
      <c r="R316"/>
      <c r="S316"/>
      <c r="T316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</row>
    <row r="317" spans="1:58" s="54" customFormat="1" x14ac:dyDescent="0.2">
      <c r="A317" s="2" t="s">
        <v>536</v>
      </c>
      <c r="B317" s="2" t="s">
        <v>537</v>
      </c>
      <c r="C317" s="2" t="s">
        <v>59</v>
      </c>
      <c r="D317" s="2" t="s">
        <v>541</v>
      </c>
      <c r="E317" s="38">
        <v>994169</v>
      </c>
      <c r="F317" s="78"/>
      <c r="G317" s="103">
        <v>3133</v>
      </c>
      <c r="H317" s="113">
        <f t="shared" si="12"/>
        <v>997302</v>
      </c>
      <c r="I317" s="63">
        <v>1013381</v>
      </c>
      <c r="J317" s="5">
        <f t="shared" si="13"/>
        <v>19212</v>
      </c>
      <c r="K317" s="39">
        <f t="shared" si="14"/>
        <v>1.9300000000000001E-2</v>
      </c>
      <c r="L317" s="21" t="s">
        <v>874</v>
      </c>
      <c r="M317" s="25" t="s">
        <v>874</v>
      </c>
      <c r="O317"/>
      <c r="P317"/>
      <c r="Q317"/>
      <c r="R317"/>
      <c r="S317"/>
      <c r="T317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</row>
    <row r="318" spans="1:58" s="54" customFormat="1" x14ac:dyDescent="0.2">
      <c r="A318" s="2" t="s">
        <v>536</v>
      </c>
      <c r="B318" s="2" t="s">
        <v>537</v>
      </c>
      <c r="C318" s="2" t="s">
        <v>215</v>
      </c>
      <c r="D318" s="2" t="s">
        <v>542</v>
      </c>
      <c r="E318" s="38">
        <v>2944582</v>
      </c>
      <c r="F318" s="78"/>
      <c r="G318" s="103">
        <v>7772</v>
      </c>
      <c r="H318" s="113">
        <f t="shared" si="12"/>
        <v>2952354</v>
      </c>
      <c r="I318" s="63">
        <v>3073699</v>
      </c>
      <c r="J318" s="5">
        <f t="shared" si="13"/>
        <v>129117</v>
      </c>
      <c r="K318" s="39">
        <f t="shared" si="14"/>
        <v>4.3799999999999999E-2</v>
      </c>
      <c r="L318" s="21" t="s">
        <v>874</v>
      </c>
      <c r="M318" s="25" t="s">
        <v>874</v>
      </c>
      <c r="O318"/>
      <c r="P318"/>
      <c r="Q318"/>
      <c r="R318"/>
      <c r="S318"/>
      <c r="T318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</row>
    <row r="319" spans="1:58" s="54" customFormat="1" x14ac:dyDescent="0.2">
      <c r="A319" s="2" t="s">
        <v>536</v>
      </c>
      <c r="B319" s="2" t="s">
        <v>537</v>
      </c>
      <c r="C319" s="2" t="s">
        <v>95</v>
      </c>
      <c r="D319" s="2" t="s">
        <v>543</v>
      </c>
      <c r="E319" s="38">
        <v>15790065</v>
      </c>
      <c r="F319" s="78"/>
      <c r="G319" s="103">
        <v>60179</v>
      </c>
      <c r="H319" s="113">
        <f t="shared" si="12"/>
        <v>15850244</v>
      </c>
      <c r="I319" s="63">
        <v>16329425</v>
      </c>
      <c r="J319" s="5">
        <f t="shared" si="13"/>
        <v>539360</v>
      </c>
      <c r="K319" s="39">
        <f t="shared" si="14"/>
        <v>3.4200000000000001E-2</v>
      </c>
      <c r="L319" s="21" t="s">
        <v>874</v>
      </c>
      <c r="M319" s="25" t="s">
        <v>874</v>
      </c>
      <c r="O319"/>
      <c r="P319"/>
      <c r="Q319"/>
      <c r="R319"/>
      <c r="S319"/>
      <c r="T319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</row>
    <row r="320" spans="1:58" s="54" customFormat="1" x14ac:dyDescent="0.2">
      <c r="A320" s="2" t="s">
        <v>536</v>
      </c>
      <c r="B320" s="2" t="s">
        <v>537</v>
      </c>
      <c r="C320" s="2" t="s">
        <v>193</v>
      </c>
      <c r="D320" s="2" t="s">
        <v>544</v>
      </c>
      <c r="E320" s="38">
        <v>5973298</v>
      </c>
      <c r="F320" s="78"/>
      <c r="G320" s="103">
        <v>18111</v>
      </c>
      <c r="H320" s="113">
        <f t="shared" si="12"/>
        <v>5991409</v>
      </c>
      <c r="I320" s="63">
        <v>5952106</v>
      </c>
      <c r="J320" s="5">
        <f t="shared" si="13"/>
        <v>-21192</v>
      </c>
      <c r="K320" s="39">
        <f t="shared" si="14"/>
        <v>-3.5000000000000001E-3</v>
      </c>
      <c r="L320" s="21" t="s">
        <v>874</v>
      </c>
      <c r="M320" s="25" t="s">
        <v>874</v>
      </c>
      <c r="O320"/>
      <c r="P320"/>
      <c r="Q320"/>
      <c r="R320"/>
      <c r="S320"/>
      <c r="T320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</row>
    <row r="321" spans="1:58" s="54" customFormat="1" x14ac:dyDescent="0.2">
      <c r="A321" s="2" t="s">
        <v>536</v>
      </c>
      <c r="B321" s="2" t="s">
        <v>537</v>
      </c>
      <c r="C321" s="2" t="s">
        <v>28</v>
      </c>
      <c r="D321" s="2" t="s">
        <v>545</v>
      </c>
      <c r="E321" s="38">
        <v>712181</v>
      </c>
      <c r="F321" s="78"/>
      <c r="G321" s="103">
        <v>2160</v>
      </c>
      <c r="H321" s="113">
        <f t="shared" si="12"/>
        <v>714341</v>
      </c>
      <c r="I321" s="63">
        <v>724094</v>
      </c>
      <c r="J321" s="5">
        <f t="shared" si="13"/>
        <v>11913</v>
      </c>
      <c r="K321" s="39">
        <f t="shared" si="14"/>
        <v>1.67E-2</v>
      </c>
      <c r="L321" s="21" t="s">
        <v>874</v>
      </c>
      <c r="M321" s="25" t="s">
        <v>874</v>
      </c>
      <c r="O321"/>
      <c r="P321"/>
      <c r="Q321"/>
      <c r="R321"/>
      <c r="S321"/>
      <c r="T321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</row>
    <row r="322" spans="1:58" s="54" customFormat="1" x14ac:dyDescent="0.2">
      <c r="A322" s="2" t="s">
        <v>536</v>
      </c>
      <c r="B322" s="2" t="s">
        <v>537</v>
      </c>
      <c r="C322" s="2" t="s">
        <v>147</v>
      </c>
      <c r="D322" s="2" t="s">
        <v>546</v>
      </c>
      <c r="E322" s="38">
        <v>2817823</v>
      </c>
      <c r="F322" s="78"/>
      <c r="G322" s="103">
        <v>7825</v>
      </c>
      <c r="H322" s="113">
        <f t="shared" si="12"/>
        <v>2825648</v>
      </c>
      <c r="I322" s="63">
        <v>3010523</v>
      </c>
      <c r="J322" s="5">
        <f t="shared" si="13"/>
        <v>192700</v>
      </c>
      <c r="K322" s="39">
        <f t="shared" si="14"/>
        <v>6.8400000000000002E-2</v>
      </c>
      <c r="L322" s="21" t="s">
        <v>874</v>
      </c>
      <c r="M322" s="25" t="s">
        <v>874</v>
      </c>
      <c r="O322"/>
      <c r="P322"/>
      <c r="Q322"/>
      <c r="R322"/>
      <c r="S322"/>
      <c r="T322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</row>
    <row r="323" spans="1:58" s="54" customFormat="1" x14ac:dyDescent="0.2">
      <c r="A323" s="2" t="s">
        <v>536</v>
      </c>
      <c r="B323" s="2" t="s">
        <v>537</v>
      </c>
      <c r="C323" s="2" t="s">
        <v>547</v>
      </c>
      <c r="D323" s="2" t="s">
        <v>548</v>
      </c>
      <c r="E323" s="38">
        <v>1927794</v>
      </c>
      <c r="F323" s="78"/>
      <c r="G323" s="103">
        <v>5088</v>
      </c>
      <c r="H323" s="113">
        <f t="shared" si="12"/>
        <v>1932882</v>
      </c>
      <c r="I323" s="63">
        <v>1879366</v>
      </c>
      <c r="J323" s="5">
        <f t="shared" si="13"/>
        <v>-48428</v>
      </c>
      <c r="K323" s="39">
        <f t="shared" si="14"/>
        <v>-2.5100000000000001E-2</v>
      </c>
      <c r="L323" s="21" t="s">
        <v>874</v>
      </c>
      <c r="M323" s="25" t="s">
        <v>874</v>
      </c>
      <c r="O323"/>
      <c r="P323"/>
      <c r="Q323"/>
      <c r="R323"/>
      <c r="S323"/>
      <c r="T32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</row>
    <row r="324" spans="1:58" s="54" customFormat="1" x14ac:dyDescent="0.2">
      <c r="A324" s="2" t="s">
        <v>549</v>
      </c>
      <c r="B324" s="2" t="s">
        <v>550</v>
      </c>
      <c r="C324" s="2" t="s">
        <v>26</v>
      </c>
      <c r="D324" s="2" t="s">
        <v>551</v>
      </c>
      <c r="E324" s="38">
        <v>1695452</v>
      </c>
      <c r="F324" s="78"/>
      <c r="G324" s="103">
        <v>10846</v>
      </c>
      <c r="H324" s="113">
        <f t="shared" si="12"/>
        <v>1706298</v>
      </c>
      <c r="I324" s="63">
        <v>2018687</v>
      </c>
      <c r="J324" s="5">
        <f t="shared" si="13"/>
        <v>323235</v>
      </c>
      <c r="K324" s="39">
        <f t="shared" si="14"/>
        <v>0.19059999999999999</v>
      </c>
      <c r="L324" s="21" t="s">
        <v>874</v>
      </c>
      <c r="M324" s="25" t="s">
        <v>874</v>
      </c>
      <c r="O324"/>
      <c r="P324"/>
      <c r="Q324"/>
      <c r="R324"/>
      <c r="S324"/>
      <c r="T324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</row>
    <row r="325" spans="1:58" s="54" customFormat="1" x14ac:dyDescent="0.2">
      <c r="A325" s="2" t="s">
        <v>549</v>
      </c>
      <c r="B325" s="2" t="s">
        <v>550</v>
      </c>
      <c r="C325" s="2" t="s">
        <v>57</v>
      </c>
      <c r="D325" s="2" t="s">
        <v>552</v>
      </c>
      <c r="E325" s="38">
        <v>1161</v>
      </c>
      <c r="F325" s="78"/>
      <c r="G325" s="103">
        <v>0</v>
      </c>
      <c r="H325" s="113">
        <f t="shared" si="12"/>
        <v>1161</v>
      </c>
      <c r="I325" s="63">
        <v>11860</v>
      </c>
      <c r="J325" s="5">
        <f t="shared" si="13"/>
        <v>10699</v>
      </c>
      <c r="K325" s="39">
        <f t="shared" si="14"/>
        <v>9.2152999999999992</v>
      </c>
      <c r="L325" s="21">
        <v>1</v>
      </c>
      <c r="M325" s="25" t="s">
        <v>874</v>
      </c>
      <c r="O325"/>
      <c r="P325"/>
      <c r="Q325"/>
      <c r="R325"/>
      <c r="S325"/>
      <c r="T325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</row>
    <row r="326" spans="1:58" s="54" customFormat="1" x14ac:dyDescent="0.2">
      <c r="A326" s="2" t="s">
        <v>549</v>
      </c>
      <c r="B326" s="2" t="s">
        <v>550</v>
      </c>
      <c r="C326" s="2" t="s">
        <v>16</v>
      </c>
      <c r="D326" s="2" t="s">
        <v>553</v>
      </c>
      <c r="E326" s="38">
        <v>40922</v>
      </c>
      <c r="F326" s="78"/>
      <c r="G326" s="103">
        <v>0</v>
      </c>
      <c r="H326" s="113">
        <f t="shared" si="12"/>
        <v>40922</v>
      </c>
      <c r="I326" s="63">
        <v>39643</v>
      </c>
      <c r="J326" s="5">
        <f t="shared" si="13"/>
        <v>-1279</v>
      </c>
      <c r="K326" s="39">
        <f t="shared" si="14"/>
        <v>-3.1300000000000001E-2</v>
      </c>
      <c r="L326" s="21">
        <v>1</v>
      </c>
      <c r="M326" s="25">
        <v>1</v>
      </c>
      <c r="O326"/>
      <c r="P326"/>
      <c r="Q326"/>
      <c r="R326"/>
      <c r="S326"/>
      <c r="T326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</row>
    <row r="327" spans="1:58" s="54" customFormat="1" x14ac:dyDescent="0.2">
      <c r="A327" s="2" t="s">
        <v>549</v>
      </c>
      <c r="B327" s="2" t="s">
        <v>550</v>
      </c>
      <c r="C327" s="2" t="s">
        <v>59</v>
      </c>
      <c r="D327" s="2" t="s">
        <v>554</v>
      </c>
      <c r="E327" s="38">
        <v>751492</v>
      </c>
      <c r="F327" s="78"/>
      <c r="G327" s="103">
        <v>5793</v>
      </c>
      <c r="H327" s="113">
        <f t="shared" si="12"/>
        <v>757285</v>
      </c>
      <c r="I327" s="63">
        <v>1086615</v>
      </c>
      <c r="J327" s="5">
        <f t="shared" si="13"/>
        <v>335123</v>
      </c>
      <c r="K327" s="39">
        <f t="shared" si="14"/>
        <v>0.44590000000000002</v>
      </c>
      <c r="L327" s="21" t="s">
        <v>874</v>
      </c>
      <c r="M327" s="25" t="s">
        <v>874</v>
      </c>
      <c r="O327"/>
      <c r="P327"/>
      <c r="Q327"/>
      <c r="R327"/>
      <c r="S327"/>
      <c r="T327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</row>
    <row r="328" spans="1:58" s="54" customFormat="1" x14ac:dyDescent="0.2">
      <c r="A328" s="2" t="s">
        <v>555</v>
      </c>
      <c r="B328" s="2" t="s">
        <v>556</v>
      </c>
      <c r="C328" s="2" t="s">
        <v>79</v>
      </c>
      <c r="D328" s="2" t="s">
        <v>557</v>
      </c>
      <c r="E328" s="38">
        <v>2421902</v>
      </c>
      <c r="F328" s="78"/>
      <c r="G328" s="103">
        <v>7463</v>
      </c>
      <c r="H328" s="113">
        <f t="shared" si="12"/>
        <v>2429365</v>
      </c>
      <c r="I328" s="63">
        <v>2377892</v>
      </c>
      <c r="J328" s="5">
        <f t="shared" si="13"/>
        <v>-44010</v>
      </c>
      <c r="K328" s="39">
        <f t="shared" si="14"/>
        <v>-1.8200000000000001E-2</v>
      </c>
      <c r="L328" s="21" t="s">
        <v>874</v>
      </c>
      <c r="M328" s="25" t="s">
        <v>874</v>
      </c>
      <c r="O328"/>
      <c r="P328"/>
      <c r="Q328"/>
      <c r="R328"/>
      <c r="S328"/>
      <c r="T328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</row>
    <row r="329" spans="1:58" s="54" customFormat="1" x14ac:dyDescent="0.2">
      <c r="A329" s="2" t="s">
        <v>555</v>
      </c>
      <c r="B329" s="2" t="s">
        <v>556</v>
      </c>
      <c r="C329" s="2" t="s">
        <v>84</v>
      </c>
      <c r="D329" s="2" t="s">
        <v>558</v>
      </c>
      <c r="E329" s="38">
        <v>2903854</v>
      </c>
      <c r="F329" s="78"/>
      <c r="G329" s="103">
        <v>9371</v>
      </c>
      <c r="H329" s="113">
        <f t="shared" si="12"/>
        <v>2913225</v>
      </c>
      <c r="I329" s="63">
        <v>2953835</v>
      </c>
      <c r="J329" s="5">
        <f t="shared" si="13"/>
        <v>49981</v>
      </c>
      <c r="K329" s="39">
        <f t="shared" si="14"/>
        <v>1.72E-2</v>
      </c>
      <c r="L329" s="21" t="s">
        <v>874</v>
      </c>
      <c r="M329" s="25" t="s">
        <v>874</v>
      </c>
      <c r="O329"/>
      <c r="P329"/>
      <c r="Q329"/>
      <c r="R329"/>
      <c r="S329"/>
      <c r="T329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</row>
    <row r="330" spans="1:58" s="54" customFormat="1" x14ac:dyDescent="0.2">
      <c r="A330" s="2" t="s">
        <v>555</v>
      </c>
      <c r="B330" s="2" t="s">
        <v>556</v>
      </c>
      <c r="C330" s="2" t="s">
        <v>63</v>
      </c>
      <c r="D330" s="2" t="s">
        <v>559</v>
      </c>
      <c r="E330" s="38">
        <v>858778</v>
      </c>
      <c r="F330" s="78"/>
      <c r="G330" s="103">
        <v>2716</v>
      </c>
      <c r="H330" s="113">
        <f t="shared" ref="H330:H393" si="15">SUM(E330+G330)</f>
        <v>861494</v>
      </c>
      <c r="I330" s="63">
        <v>869476</v>
      </c>
      <c r="J330" s="5">
        <f t="shared" ref="J330:J393" si="16">SUM(I330-E330)</f>
        <v>10698</v>
      </c>
      <c r="K330" s="39">
        <f t="shared" ref="K330:K393" si="17">ROUND(J330/E330,4)</f>
        <v>1.2500000000000001E-2</v>
      </c>
      <c r="L330" s="21" t="s">
        <v>874</v>
      </c>
      <c r="M330" s="25" t="s">
        <v>874</v>
      </c>
      <c r="O330"/>
      <c r="P330"/>
      <c r="Q330"/>
      <c r="R330"/>
      <c r="S330"/>
      <c r="T330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</row>
    <row r="331" spans="1:58" s="54" customFormat="1" x14ac:dyDescent="0.2">
      <c r="A331" s="2" t="s">
        <v>560</v>
      </c>
      <c r="B331" s="2" t="s">
        <v>561</v>
      </c>
      <c r="C331" s="2" t="s">
        <v>12</v>
      </c>
      <c r="D331" s="2" t="s">
        <v>562</v>
      </c>
      <c r="E331" s="38">
        <v>417906</v>
      </c>
      <c r="F331" s="78"/>
      <c r="G331" s="103">
        <v>1330</v>
      </c>
      <c r="H331" s="113">
        <f t="shared" si="15"/>
        <v>419236</v>
      </c>
      <c r="I331" s="63">
        <v>552255</v>
      </c>
      <c r="J331" s="5">
        <f t="shared" si="16"/>
        <v>134349</v>
      </c>
      <c r="K331" s="39">
        <f t="shared" si="17"/>
        <v>0.32150000000000001</v>
      </c>
      <c r="L331" s="21" t="s">
        <v>874</v>
      </c>
      <c r="M331" s="25" t="s">
        <v>874</v>
      </c>
      <c r="O331"/>
      <c r="P331"/>
      <c r="Q331"/>
      <c r="R331"/>
      <c r="S331"/>
      <c r="T331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</row>
    <row r="332" spans="1:58" s="54" customFormat="1" x14ac:dyDescent="0.2">
      <c r="A332" s="2" t="s">
        <v>560</v>
      </c>
      <c r="B332" s="2" t="s">
        <v>561</v>
      </c>
      <c r="C332" s="2" t="s">
        <v>57</v>
      </c>
      <c r="D332" s="2" t="s">
        <v>563</v>
      </c>
      <c r="E332" s="38">
        <v>992716</v>
      </c>
      <c r="F332" s="78"/>
      <c r="G332" s="103">
        <v>2924</v>
      </c>
      <c r="H332" s="113">
        <f t="shared" si="15"/>
        <v>995640</v>
      </c>
      <c r="I332" s="63">
        <v>977459</v>
      </c>
      <c r="J332" s="5">
        <f t="shared" si="16"/>
        <v>-15257</v>
      </c>
      <c r="K332" s="39">
        <f t="shared" si="17"/>
        <v>-1.54E-2</v>
      </c>
      <c r="L332" s="21" t="s">
        <v>874</v>
      </c>
      <c r="M332" s="25" t="s">
        <v>874</v>
      </c>
      <c r="O332"/>
      <c r="P332"/>
      <c r="Q332"/>
      <c r="R332"/>
      <c r="S332"/>
      <c r="T332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</row>
    <row r="333" spans="1:58" s="54" customFormat="1" x14ac:dyDescent="0.2">
      <c r="A333" s="2" t="s">
        <v>560</v>
      </c>
      <c r="B333" s="2" t="s">
        <v>561</v>
      </c>
      <c r="C333" s="2" t="s">
        <v>369</v>
      </c>
      <c r="D333" s="2" t="s">
        <v>564</v>
      </c>
      <c r="E333" s="38">
        <v>497188</v>
      </c>
      <c r="F333" s="78"/>
      <c r="G333" s="103">
        <v>2927</v>
      </c>
      <c r="H333" s="113">
        <f t="shared" si="15"/>
        <v>500115</v>
      </c>
      <c r="I333" s="63">
        <v>500039</v>
      </c>
      <c r="J333" s="5">
        <f t="shared" si="16"/>
        <v>2851</v>
      </c>
      <c r="K333" s="39">
        <f t="shared" si="17"/>
        <v>5.7000000000000002E-3</v>
      </c>
      <c r="L333" s="21" t="s">
        <v>874</v>
      </c>
      <c r="M333" s="25" t="s">
        <v>874</v>
      </c>
      <c r="O333"/>
      <c r="P333"/>
      <c r="Q333"/>
      <c r="R333"/>
      <c r="S333"/>
      <c r="T33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</row>
    <row r="334" spans="1:58" s="54" customFormat="1" x14ac:dyDescent="0.2">
      <c r="A334" s="2" t="s">
        <v>560</v>
      </c>
      <c r="B334" s="2" t="s">
        <v>561</v>
      </c>
      <c r="C334" s="2" t="s">
        <v>43</v>
      </c>
      <c r="D334" s="2" t="s">
        <v>565</v>
      </c>
      <c r="E334" s="38">
        <v>2906256</v>
      </c>
      <c r="F334" s="78"/>
      <c r="G334" s="103">
        <v>9143</v>
      </c>
      <c r="H334" s="113">
        <f t="shared" si="15"/>
        <v>2915399</v>
      </c>
      <c r="I334" s="63">
        <v>2992874</v>
      </c>
      <c r="J334" s="5">
        <f t="shared" si="16"/>
        <v>86618</v>
      </c>
      <c r="K334" s="39">
        <f t="shared" si="17"/>
        <v>2.98E-2</v>
      </c>
      <c r="L334" s="21" t="s">
        <v>874</v>
      </c>
      <c r="M334" s="25" t="s">
        <v>874</v>
      </c>
      <c r="O334"/>
      <c r="P334"/>
      <c r="Q334"/>
      <c r="R334"/>
      <c r="S334"/>
      <c r="T334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</row>
    <row r="335" spans="1:58" s="54" customFormat="1" x14ac:dyDescent="0.2">
      <c r="A335" s="2" t="s">
        <v>560</v>
      </c>
      <c r="B335" s="2" t="s">
        <v>561</v>
      </c>
      <c r="C335" s="2" t="s">
        <v>61</v>
      </c>
      <c r="D335" s="2" t="s">
        <v>566</v>
      </c>
      <c r="E335" s="38">
        <v>1490033</v>
      </c>
      <c r="F335" s="78"/>
      <c r="G335" s="103">
        <v>4963</v>
      </c>
      <c r="H335" s="113">
        <f t="shared" si="15"/>
        <v>1494996</v>
      </c>
      <c r="I335" s="63">
        <v>1488790</v>
      </c>
      <c r="J335" s="5">
        <f t="shared" si="16"/>
        <v>-1243</v>
      </c>
      <c r="K335" s="39">
        <f t="shared" si="17"/>
        <v>-8.0000000000000004E-4</v>
      </c>
      <c r="L335" s="21" t="s">
        <v>874</v>
      </c>
      <c r="M335" s="25" t="s">
        <v>874</v>
      </c>
      <c r="O335"/>
      <c r="P335"/>
      <c r="Q335"/>
      <c r="R335"/>
      <c r="S335"/>
      <c r="T335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</row>
    <row r="336" spans="1:58" s="54" customFormat="1" x14ac:dyDescent="0.2">
      <c r="A336" s="2" t="s">
        <v>560</v>
      </c>
      <c r="B336" s="2" t="s">
        <v>561</v>
      </c>
      <c r="C336" s="2" t="s">
        <v>333</v>
      </c>
      <c r="D336" s="2" t="s">
        <v>567</v>
      </c>
      <c r="E336" s="38">
        <v>647150</v>
      </c>
      <c r="F336" s="78"/>
      <c r="G336" s="103">
        <v>2255</v>
      </c>
      <c r="H336" s="113">
        <f t="shared" si="15"/>
        <v>649405</v>
      </c>
      <c r="I336" s="63">
        <v>650176</v>
      </c>
      <c r="J336" s="5">
        <f t="shared" si="16"/>
        <v>3026</v>
      </c>
      <c r="K336" s="39">
        <f t="shared" si="17"/>
        <v>4.7000000000000002E-3</v>
      </c>
      <c r="L336" s="21" t="s">
        <v>874</v>
      </c>
      <c r="M336" s="25" t="s">
        <v>874</v>
      </c>
      <c r="O336"/>
      <c r="P336"/>
      <c r="Q336"/>
      <c r="R336"/>
      <c r="S336"/>
      <c r="T336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</row>
    <row r="337" spans="1:58" s="54" customFormat="1" x14ac:dyDescent="0.2">
      <c r="A337" s="2" t="s">
        <v>568</v>
      </c>
      <c r="B337" s="2" t="s">
        <v>569</v>
      </c>
      <c r="C337" s="2" t="s">
        <v>12</v>
      </c>
      <c r="D337" s="2" t="s">
        <v>570</v>
      </c>
      <c r="E337" s="38">
        <v>20458</v>
      </c>
      <c r="F337" s="78"/>
      <c r="G337" s="103">
        <v>0</v>
      </c>
      <c r="H337" s="113">
        <f t="shared" si="15"/>
        <v>20458</v>
      </c>
      <c r="I337" s="63">
        <v>20550</v>
      </c>
      <c r="J337" s="5">
        <f t="shared" si="16"/>
        <v>92</v>
      </c>
      <c r="K337" s="39">
        <f t="shared" si="17"/>
        <v>4.4999999999999997E-3</v>
      </c>
      <c r="L337" s="21">
        <v>1</v>
      </c>
      <c r="M337" s="25">
        <v>1</v>
      </c>
      <c r="O337"/>
      <c r="P337"/>
      <c r="Q337"/>
      <c r="R337"/>
      <c r="S337"/>
      <c r="T337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</row>
    <row r="338" spans="1:58" s="54" customFormat="1" x14ac:dyDescent="0.2">
      <c r="A338" s="2" t="s">
        <v>568</v>
      </c>
      <c r="B338" s="2" t="s">
        <v>569</v>
      </c>
      <c r="C338" s="2" t="s">
        <v>571</v>
      </c>
      <c r="D338" s="2" t="s">
        <v>572</v>
      </c>
      <c r="E338" s="38">
        <v>1387836</v>
      </c>
      <c r="F338" s="78"/>
      <c r="G338" s="103">
        <v>4089</v>
      </c>
      <c r="H338" s="113">
        <f t="shared" si="15"/>
        <v>1391925</v>
      </c>
      <c r="I338" s="63">
        <v>1371086</v>
      </c>
      <c r="J338" s="5">
        <f t="shared" si="16"/>
        <v>-16750</v>
      </c>
      <c r="K338" s="39">
        <f t="shared" si="17"/>
        <v>-1.21E-2</v>
      </c>
      <c r="L338" s="21" t="s">
        <v>874</v>
      </c>
      <c r="M338" s="25" t="s">
        <v>874</v>
      </c>
      <c r="O338"/>
      <c r="P338"/>
      <c r="Q338"/>
      <c r="R338"/>
      <c r="S338"/>
      <c r="T338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</row>
    <row r="339" spans="1:58" s="54" customFormat="1" x14ac:dyDescent="0.2">
      <c r="A339" s="1" t="s">
        <v>568</v>
      </c>
      <c r="B339" s="1" t="s">
        <v>569</v>
      </c>
      <c r="C339" s="1" t="s">
        <v>573</v>
      </c>
      <c r="D339" s="1" t="s">
        <v>574</v>
      </c>
      <c r="E339" s="38">
        <v>1502289</v>
      </c>
      <c r="F339" s="78"/>
      <c r="G339" s="103">
        <v>3099</v>
      </c>
      <c r="H339" s="113">
        <f t="shared" si="15"/>
        <v>1505388</v>
      </c>
      <c r="I339" s="63">
        <v>1509796</v>
      </c>
      <c r="J339" s="5">
        <f t="shared" si="16"/>
        <v>7507</v>
      </c>
      <c r="K339" s="39">
        <f t="shared" si="17"/>
        <v>5.0000000000000001E-3</v>
      </c>
      <c r="L339" s="21" t="s">
        <v>874</v>
      </c>
      <c r="M339" s="25" t="s">
        <v>874</v>
      </c>
      <c r="O339"/>
      <c r="P339"/>
      <c r="Q339"/>
      <c r="R339"/>
      <c r="S339"/>
      <c r="T339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</row>
    <row r="340" spans="1:58" s="54" customFormat="1" x14ac:dyDescent="0.2">
      <c r="A340" s="1" t="s">
        <v>568</v>
      </c>
      <c r="B340" s="1" t="s">
        <v>569</v>
      </c>
      <c r="C340" s="1" t="s">
        <v>575</v>
      </c>
      <c r="D340" s="1" t="s">
        <v>576</v>
      </c>
      <c r="E340" s="38">
        <v>2495135</v>
      </c>
      <c r="F340" s="78"/>
      <c r="G340" s="103">
        <v>5116</v>
      </c>
      <c r="H340" s="113">
        <f t="shared" si="15"/>
        <v>2500251</v>
      </c>
      <c r="I340" s="63">
        <v>2467885</v>
      </c>
      <c r="J340" s="5">
        <f t="shared" si="16"/>
        <v>-27250</v>
      </c>
      <c r="K340" s="39">
        <f t="shared" si="17"/>
        <v>-1.09E-2</v>
      </c>
      <c r="L340" s="21" t="s">
        <v>874</v>
      </c>
      <c r="M340" s="25" t="s">
        <v>874</v>
      </c>
      <c r="O340"/>
      <c r="P340"/>
      <c r="Q340"/>
      <c r="R340"/>
      <c r="S340"/>
      <c r="T340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</row>
    <row r="341" spans="1:58" s="54" customFormat="1" x14ac:dyDescent="0.2">
      <c r="A341" s="1" t="s">
        <v>568</v>
      </c>
      <c r="B341" s="1" t="s">
        <v>569</v>
      </c>
      <c r="C341" s="1" t="s">
        <v>577</v>
      </c>
      <c r="D341" s="1" t="s">
        <v>578</v>
      </c>
      <c r="E341" s="38">
        <v>1610160</v>
      </c>
      <c r="F341" s="78"/>
      <c r="G341" s="103">
        <v>3321</v>
      </c>
      <c r="H341" s="113">
        <f t="shared" si="15"/>
        <v>1613481</v>
      </c>
      <c r="I341" s="63">
        <v>1633630</v>
      </c>
      <c r="J341" s="5">
        <f t="shared" si="16"/>
        <v>23470</v>
      </c>
      <c r="K341" s="39">
        <f t="shared" si="17"/>
        <v>1.46E-2</v>
      </c>
      <c r="L341" s="21" t="s">
        <v>874</v>
      </c>
      <c r="M341" s="25" t="s">
        <v>874</v>
      </c>
      <c r="O341"/>
      <c r="P341"/>
      <c r="Q341"/>
      <c r="R341"/>
      <c r="S341"/>
      <c r="T341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</row>
    <row r="342" spans="1:58" s="54" customFormat="1" x14ac:dyDescent="0.2">
      <c r="A342" s="1" t="s">
        <v>568</v>
      </c>
      <c r="B342" s="1" t="s">
        <v>569</v>
      </c>
      <c r="C342" s="1" t="s">
        <v>580</v>
      </c>
      <c r="D342" s="1" t="s">
        <v>581</v>
      </c>
      <c r="E342" s="38">
        <v>2210739</v>
      </c>
      <c r="F342" s="78"/>
      <c r="G342" s="103">
        <v>4560</v>
      </c>
      <c r="H342" s="113">
        <f t="shared" si="15"/>
        <v>2215299</v>
      </c>
      <c r="I342" s="63">
        <v>2225329</v>
      </c>
      <c r="J342" s="5">
        <f t="shared" si="16"/>
        <v>14590</v>
      </c>
      <c r="K342" s="39">
        <f t="shared" si="17"/>
        <v>6.6E-3</v>
      </c>
      <c r="L342" s="21" t="s">
        <v>874</v>
      </c>
      <c r="M342" s="25" t="s">
        <v>874</v>
      </c>
      <c r="O342"/>
      <c r="P342"/>
      <c r="Q342"/>
      <c r="R342"/>
      <c r="S342"/>
      <c r="T342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</row>
    <row r="343" spans="1:58" s="54" customFormat="1" x14ac:dyDescent="0.2">
      <c r="A343" s="1" t="s">
        <v>568</v>
      </c>
      <c r="B343" s="1" t="s">
        <v>569</v>
      </c>
      <c r="C343" s="1" t="s">
        <v>582</v>
      </c>
      <c r="D343" s="1" t="s">
        <v>583</v>
      </c>
      <c r="E343" s="38">
        <v>1761405</v>
      </c>
      <c r="F343" s="78"/>
      <c r="G343" s="103">
        <v>3601</v>
      </c>
      <c r="H343" s="113">
        <f t="shared" si="15"/>
        <v>1765006</v>
      </c>
      <c r="I343" s="63">
        <v>1786277</v>
      </c>
      <c r="J343" s="5">
        <f t="shared" si="16"/>
        <v>24872</v>
      </c>
      <c r="K343" s="39">
        <f t="shared" si="17"/>
        <v>1.41E-2</v>
      </c>
      <c r="L343" s="21" t="s">
        <v>874</v>
      </c>
      <c r="M343" s="25" t="s">
        <v>874</v>
      </c>
      <c r="O343"/>
      <c r="P343"/>
      <c r="Q343"/>
      <c r="R343"/>
      <c r="S343"/>
      <c r="T34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</row>
    <row r="344" spans="1:58" s="54" customFormat="1" x14ac:dyDescent="0.2">
      <c r="A344" s="1" t="s">
        <v>568</v>
      </c>
      <c r="B344" s="1" t="s">
        <v>569</v>
      </c>
      <c r="C344" s="1" t="s">
        <v>584</v>
      </c>
      <c r="D344" s="1" t="s">
        <v>585</v>
      </c>
      <c r="E344" s="38">
        <v>1291236</v>
      </c>
      <c r="F344" s="78"/>
      <c r="G344" s="103">
        <v>2663</v>
      </c>
      <c r="H344" s="113">
        <f t="shared" si="15"/>
        <v>1293899</v>
      </c>
      <c r="I344" s="63">
        <v>1690217</v>
      </c>
      <c r="J344" s="5">
        <f t="shared" si="16"/>
        <v>398981</v>
      </c>
      <c r="K344" s="39">
        <f t="shared" si="17"/>
        <v>0.309</v>
      </c>
      <c r="L344" s="21" t="s">
        <v>874</v>
      </c>
      <c r="M344" s="25" t="s">
        <v>874</v>
      </c>
      <c r="O344"/>
      <c r="P344"/>
      <c r="Q344"/>
      <c r="R344"/>
      <c r="S344"/>
      <c r="T344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</row>
    <row r="345" spans="1:58" s="54" customFormat="1" x14ac:dyDescent="0.2">
      <c r="A345" s="1" t="s">
        <v>568</v>
      </c>
      <c r="B345" s="1" t="s">
        <v>569</v>
      </c>
      <c r="C345" s="1" t="s">
        <v>888</v>
      </c>
      <c r="D345" s="1" t="s">
        <v>892</v>
      </c>
      <c r="E345" s="38">
        <v>12588804</v>
      </c>
      <c r="F345" s="78"/>
      <c r="G345" s="103">
        <v>25759</v>
      </c>
      <c r="H345" s="113">
        <f t="shared" si="15"/>
        <v>12614563</v>
      </c>
      <c r="I345" s="63">
        <v>16982148</v>
      </c>
      <c r="J345" s="5">
        <f t="shared" si="16"/>
        <v>4393344</v>
      </c>
      <c r="K345" s="39">
        <f t="shared" si="17"/>
        <v>0.34899999999999998</v>
      </c>
      <c r="L345" s="21" t="s">
        <v>874</v>
      </c>
      <c r="M345" s="25" t="s">
        <v>874</v>
      </c>
      <c r="O345"/>
      <c r="P345"/>
      <c r="Q345"/>
      <c r="R345"/>
      <c r="S345"/>
      <c r="T345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</row>
    <row r="346" spans="1:58" s="54" customFormat="1" x14ac:dyDescent="0.2">
      <c r="A346" s="1" t="s">
        <v>568</v>
      </c>
      <c r="B346" s="1" t="s">
        <v>569</v>
      </c>
      <c r="C346" s="1" t="s">
        <v>893</v>
      </c>
      <c r="D346" s="1" t="s">
        <v>894</v>
      </c>
      <c r="E346" s="38">
        <v>3998050</v>
      </c>
      <c r="F346" s="78"/>
      <c r="G346" s="103">
        <v>8247</v>
      </c>
      <c r="H346" s="113">
        <f t="shared" si="15"/>
        <v>4006297</v>
      </c>
      <c r="I346" s="63">
        <v>4008284</v>
      </c>
      <c r="J346" s="5">
        <f t="shared" si="16"/>
        <v>10234</v>
      </c>
      <c r="K346" s="39">
        <f t="shared" si="17"/>
        <v>2.5999999999999999E-3</v>
      </c>
      <c r="L346" s="21" t="s">
        <v>874</v>
      </c>
      <c r="M346" s="25" t="s">
        <v>874</v>
      </c>
      <c r="O346"/>
      <c r="P346"/>
      <c r="Q346"/>
      <c r="R346"/>
      <c r="S346"/>
      <c r="T346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</row>
    <row r="347" spans="1:58" s="54" customFormat="1" x14ac:dyDescent="0.2">
      <c r="A347" s="1" t="s">
        <v>568</v>
      </c>
      <c r="B347" s="1" t="s">
        <v>569</v>
      </c>
      <c r="C347" s="1" t="s">
        <v>588</v>
      </c>
      <c r="D347" s="1" t="s">
        <v>589</v>
      </c>
      <c r="E347" s="38">
        <v>4885753</v>
      </c>
      <c r="F347" s="78"/>
      <c r="G347" s="103">
        <v>10078</v>
      </c>
      <c r="H347" s="113">
        <f t="shared" si="15"/>
        <v>4895831</v>
      </c>
      <c r="I347" s="63">
        <v>4886147</v>
      </c>
      <c r="J347" s="5">
        <f t="shared" si="16"/>
        <v>394</v>
      </c>
      <c r="K347" s="39">
        <f t="shared" si="17"/>
        <v>1E-4</v>
      </c>
      <c r="L347" s="21" t="s">
        <v>874</v>
      </c>
      <c r="M347" s="25" t="s">
        <v>874</v>
      </c>
      <c r="O347"/>
      <c r="P347"/>
      <c r="Q347"/>
      <c r="R347"/>
      <c r="S347"/>
      <c r="T347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</row>
    <row r="348" spans="1:58" s="54" customFormat="1" x14ac:dyDescent="0.2">
      <c r="A348" s="1" t="s">
        <v>568</v>
      </c>
      <c r="B348" s="1" t="s">
        <v>569</v>
      </c>
      <c r="C348" s="1" t="s">
        <v>590</v>
      </c>
      <c r="D348" s="1" t="s">
        <v>591</v>
      </c>
      <c r="E348" s="38">
        <v>2008402</v>
      </c>
      <c r="F348" s="78"/>
      <c r="G348" s="103">
        <v>4143</v>
      </c>
      <c r="H348" s="113">
        <f t="shared" si="15"/>
        <v>2012545</v>
      </c>
      <c r="I348" s="63">
        <v>2346817</v>
      </c>
      <c r="J348" s="5">
        <f t="shared" si="16"/>
        <v>338415</v>
      </c>
      <c r="K348" s="39">
        <f t="shared" si="17"/>
        <v>0.16850000000000001</v>
      </c>
      <c r="L348" s="21" t="s">
        <v>874</v>
      </c>
      <c r="M348" s="25" t="s">
        <v>874</v>
      </c>
      <c r="O348"/>
      <c r="P348"/>
      <c r="Q348"/>
      <c r="R348"/>
      <c r="S348"/>
      <c r="T348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</row>
    <row r="349" spans="1:58" s="54" customFormat="1" x14ac:dyDescent="0.2">
      <c r="A349" s="1" t="s">
        <v>568</v>
      </c>
      <c r="B349" s="1" t="s">
        <v>569</v>
      </c>
      <c r="C349" s="1" t="s">
        <v>903</v>
      </c>
      <c r="D349" s="1" t="s">
        <v>902</v>
      </c>
      <c r="E349" s="38">
        <v>0</v>
      </c>
      <c r="F349" s="78"/>
      <c r="G349" s="103"/>
      <c r="H349" s="113">
        <f t="shared" si="15"/>
        <v>0</v>
      </c>
      <c r="I349" s="63">
        <v>23113028</v>
      </c>
      <c r="J349" s="5">
        <f t="shared" si="16"/>
        <v>23113028</v>
      </c>
      <c r="K349" s="39">
        <v>1</v>
      </c>
      <c r="L349" s="21" t="s">
        <v>874</v>
      </c>
      <c r="M349" s="25" t="s">
        <v>874</v>
      </c>
      <c r="O349"/>
      <c r="P349"/>
      <c r="Q349"/>
      <c r="R349"/>
      <c r="S349"/>
      <c r="T349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</row>
    <row r="350" spans="1:58" s="54" customFormat="1" x14ac:dyDescent="0.2">
      <c r="A350" s="2" t="s">
        <v>568</v>
      </c>
      <c r="B350" s="2" t="s">
        <v>569</v>
      </c>
      <c r="C350" s="2" t="s">
        <v>26</v>
      </c>
      <c r="D350" s="2" t="s">
        <v>592</v>
      </c>
      <c r="E350" s="38">
        <v>49316563</v>
      </c>
      <c r="F350" s="78"/>
      <c r="G350" s="103">
        <v>202738</v>
      </c>
      <c r="H350" s="113">
        <f t="shared" si="15"/>
        <v>49519301</v>
      </c>
      <c r="I350" s="63">
        <v>50995313</v>
      </c>
      <c r="J350" s="5">
        <f t="shared" si="16"/>
        <v>1678750</v>
      </c>
      <c r="K350" s="39">
        <f t="shared" si="17"/>
        <v>3.4000000000000002E-2</v>
      </c>
      <c r="L350" s="21" t="s">
        <v>874</v>
      </c>
      <c r="M350" s="25" t="s">
        <v>874</v>
      </c>
      <c r="O350"/>
      <c r="P350"/>
      <c r="Q350"/>
      <c r="R350"/>
      <c r="S350"/>
      <c r="T350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</row>
    <row r="351" spans="1:58" s="54" customFormat="1" x14ac:dyDescent="0.2">
      <c r="A351" s="2" t="s">
        <v>568</v>
      </c>
      <c r="B351" s="2" t="s">
        <v>569</v>
      </c>
      <c r="C351" s="2" t="s">
        <v>79</v>
      </c>
      <c r="D351" s="2" t="s">
        <v>593</v>
      </c>
      <c r="E351" s="38">
        <v>244725</v>
      </c>
      <c r="F351" s="78"/>
      <c r="G351" s="103">
        <v>3096</v>
      </c>
      <c r="H351" s="113">
        <f t="shared" si="15"/>
        <v>247821</v>
      </c>
      <c r="I351" s="63">
        <v>145991</v>
      </c>
      <c r="J351" s="5">
        <f t="shared" si="16"/>
        <v>-98734</v>
      </c>
      <c r="K351" s="39">
        <f t="shared" si="17"/>
        <v>-0.40339999999999998</v>
      </c>
      <c r="L351" s="21">
        <v>1</v>
      </c>
      <c r="M351" s="25" t="s">
        <v>874</v>
      </c>
      <c r="O351"/>
      <c r="P351"/>
      <c r="Q351"/>
      <c r="R351"/>
      <c r="S351"/>
      <c r="T351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</row>
    <row r="352" spans="1:58" s="54" customFormat="1" x14ac:dyDescent="0.2">
      <c r="A352" s="2" t="s">
        <v>568</v>
      </c>
      <c r="B352" s="2" t="s">
        <v>569</v>
      </c>
      <c r="C352" s="2" t="s">
        <v>16</v>
      </c>
      <c r="D352" s="2" t="s">
        <v>594</v>
      </c>
      <c r="E352" s="38">
        <v>14502635</v>
      </c>
      <c r="F352" s="78"/>
      <c r="G352" s="103">
        <v>53803</v>
      </c>
      <c r="H352" s="113">
        <f t="shared" si="15"/>
        <v>14556438</v>
      </c>
      <c r="I352" s="63">
        <v>14514090</v>
      </c>
      <c r="J352" s="5">
        <f t="shared" si="16"/>
        <v>11455</v>
      </c>
      <c r="K352" s="39">
        <f t="shared" si="17"/>
        <v>8.0000000000000004E-4</v>
      </c>
      <c r="L352" s="21" t="s">
        <v>874</v>
      </c>
      <c r="M352" s="25" t="s">
        <v>874</v>
      </c>
      <c r="O352"/>
      <c r="P352"/>
      <c r="Q352"/>
      <c r="R352"/>
      <c r="S352"/>
      <c r="T352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</row>
    <row r="353" spans="1:58" s="54" customFormat="1" x14ac:dyDescent="0.2">
      <c r="A353" s="2" t="s">
        <v>568</v>
      </c>
      <c r="B353" s="2" t="s">
        <v>569</v>
      </c>
      <c r="C353" s="2" t="s">
        <v>59</v>
      </c>
      <c r="D353" s="2" t="s">
        <v>595</v>
      </c>
      <c r="E353" s="38">
        <v>7707258</v>
      </c>
      <c r="F353" s="78"/>
      <c r="G353" s="103">
        <v>50482</v>
      </c>
      <c r="H353" s="113">
        <f t="shared" si="15"/>
        <v>7757740</v>
      </c>
      <c r="I353" s="63">
        <v>8502049</v>
      </c>
      <c r="J353" s="5">
        <f t="shared" si="16"/>
        <v>794791</v>
      </c>
      <c r="K353" s="39">
        <f t="shared" si="17"/>
        <v>0.1031</v>
      </c>
      <c r="L353" s="21" t="s">
        <v>874</v>
      </c>
      <c r="M353" s="25" t="s">
        <v>874</v>
      </c>
      <c r="O353"/>
      <c r="P353"/>
      <c r="Q353"/>
      <c r="R353"/>
      <c r="S353"/>
      <c r="T35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</row>
    <row r="354" spans="1:58" s="54" customFormat="1" x14ac:dyDescent="0.2">
      <c r="A354" s="2" t="s">
        <v>568</v>
      </c>
      <c r="B354" s="2" t="s">
        <v>569</v>
      </c>
      <c r="C354" s="2" t="s">
        <v>37</v>
      </c>
      <c r="D354" s="2" t="s">
        <v>596</v>
      </c>
      <c r="E354" s="38">
        <v>6151297</v>
      </c>
      <c r="F354" s="78"/>
      <c r="G354" s="103">
        <v>21472</v>
      </c>
      <c r="H354" s="113">
        <f t="shared" si="15"/>
        <v>6172769</v>
      </c>
      <c r="I354" s="63">
        <v>6534540</v>
      </c>
      <c r="J354" s="5">
        <f t="shared" si="16"/>
        <v>383243</v>
      </c>
      <c r="K354" s="39">
        <f t="shared" si="17"/>
        <v>6.2300000000000001E-2</v>
      </c>
      <c r="L354" s="21" t="s">
        <v>874</v>
      </c>
      <c r="M354" s="25" t="s">
        <v>874</v>
      </c>
      <c r="O354"/>
      <c r="P354"/>
      <c r="Q354"/>
      <c r="R354"/>
      <c r="S354"/>
      <c r="T354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</row>
    <row r="355" spans="1:58" s="54" customFormat="1" x14ac:dyDescent="0.2">
      <c r="A355" s="2" t="s">
        <v>568</v>
      </c>
      <c r="B355" s="2" t="s">
        <v>569</v>
      </c>
      <c r="C355" s="2" t="s">
        <v>67</v>
      </c>
      <c r="D355" s="2" t="s">
        <v>597</v>
      </c>
      <c r="E355" s="38">
        <v>2925170</v>
      </c>
      <c r="F355" s="78"/>
      <c r="G355" s="103">
        <v>10497</v>
      </c>
      <c r="H355" s="113">
        <f t="shared" si="15"/>
        <v>2935667</v>
      </c>
      <c r="I355" s="63">
        <v>2961701</v>
      </c>
      <c r="J355" s="5">
        <f t="shared" si="16"/>
        <v>36531</v>
      </c>
      <c r="K355" s="39">
        <f t="shared" si="17"/>
        <v>1.2500000000000001E-2</v>
      </c>
      <c r="L355" s="21" t="s">
        <v>874</v>
      </c>
      <c r="M355" s="25" t="s">
        <v>874</v>
      </c>
      <c r="O355"/>
      <c r="P355"/>
      <c r="Q355"/>
      <c r="R355"/>
      <c r="S355"/>
      <c r="T355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</row>
    <row r="356" spans="1:58" s="54" customFormat="1" x14ac:dyDescent="0.2">
      <c r="A356" s="2" t="s">
        <v>568</v>
      </c>
      <c r="B356" s="2" t="s">
        <v>569</v>
      </c>
      <c r="C356" s="2" t="s">
        <v>93</v>
      </c>
      <c r="D356" s="2" t="s">
        <v>598</v>
      </c>
      <c r="E356" s="38">
        <v>26032529</v>
      </c>
      <c r="F356" s="78"/>
      <c r="G356" s="103">
        <v>223522</v>
      </c>
      <c r="H356" s="113">
        <f t="shared" si="15"/>
        <v>26256051</v>
      </c>
      <c r="I356" s="63">
        <v>25909921</v>
      </c>
      <c r="J356" s="5">
        <f t="shared" si="16"/>
        <v>-122608</v>
      </c>
      <c r="K356" s="39">
        <f t="shared" si="17"/>
        <v>-4.7000000000000002E-3</v>
      </c>
      <c r="L356" s="21" t="s">
        <v>874</v>
      </c>
      <c r="M356" s="25" t="s">
        <v>874</v>
      </c>
      <c r="O356"/>
      <c r="P356"/>
      <c r="Q356"/>
      <c r="R356"/>
      <c r="S356"/>
      <c r="T356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</row>
    <row r="357" spans="1:58" s="54" customFormat="1" x14ac:dyDescent="0.2">
      <c r="A357" s="2" t="s">
        <v>568</v>
      </c>
      <c r="B357" s="2" t="s">
        <v>569</v>
      </c>
      <c r="C357" s="2" t="s">
        <v>356</v>
      </c>
      <c r="D357" s="2" t="s">
        <v>599</v>
      </c>
      <c r="E357" s="38">
        <v>2351306</v>
      </c>
      <c r="F357" s="78"/>
      <c r="G357" s="103">
        <v>9371</v>
      </c>
      <c r="H357" s="113">
        <f t="shared" si="15"/>
        <v>2360677</v>
      </c>
      <c r="I357" s="63">
        <v>2242924</v>
      </c>
      <c r="J357" s="5">
        <f t="shared" si="16"/>
        <v>-108382</v>
      </c>
      <c r="K357" s="39">
        <f t="shared" si="17"/>
        <v>-4.6100000000000002E-2</v>
      </c>
      <c r="L357" s="21" t="s">
        <v>874</v>
      </c>
      <c r="M357" s="25" t="s">
        <v>874</v>
      </c>
      <c r="O357"/>
      <c r="P357"/>
      <c r="Q357"/>
      <c r="R357"/>
      <c r="S357"/>
      <c r="T357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</row>
    <row r="358" spans="1:58" s="54" customFormat="1" x14ac:dyDescent="0.2">
      <c r="A358" s="2" t="s">
        <v>568</v>
      </c>
      <c r="B358" s="2" t="s">
        <v>569</v>
      </c>
      <c r="C358" s="2" t="s">
        <v>600</v>
      </c>
      <c r="D358" s="2" t="s">
        <v>601</v>
      </c>
      <c r="E358" s="38">
        <v>4868609</v>
      </c>
      <c r="F358" s="78"/>
      <c r="G358" s="103">
        <v>39473</v>
      </c>
      <c r="H358" s="113">
        <f t="shared" si="15"/>
        <v>4908082</v>
      </c>
      <c r="I358" s="63">
        <v>4526863</v>
      </c>
      <c r="J358" s="5">
        <f t="shared" si="16"/>
        <v>-341746</v>
      </c>
      <c r="K358" s="39">
        <f t="shared" si="17"/>
        <v>-7.0199999999999999E-2</v>
      </c>
      <c r="L358" s="21" t="s">
        <v>874</v>
      </c>
      <c r="M358" s="25" t="s">
        <v>874</v>
      </c>
      <c r="O358"/>
      <c r="P358"/>
      <c r="Q358"/>
      <c r="R358"/>
      <c r="S358"/>
      <c r="T358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</row>
    <row r="359" spans="1:58" s="54" customFormat="1" x14ac:dyDescent="0.2">
      <c r="A359" s="2" t="s">
        <v>568</v>
      </c>
      <c r="B359" s="2" t="s">
        <v>569</v>
      </c>
      <c r="C359" s="2" t="s">
        <v>443</v>
      </c>
      <c r="D359" s="2" t="s">
        <v>602</v>
      </c>
      <c r="E359" s="38">
        <v>40617325</v>
      </c>
      <c r="F359" s="78"/>
      <c r="G359" s="103">
        <v>141925</v>
      </c>
      <c r="H359" s="113">
        <f t="shared" si="15"/>
        <v>40759250</v>
      </c>
      <c r="I359" s="63">
        <v>41376072</v>
      </c>
      <c r="J359" s="5">
        <f t="shared" si="16"/>
        <v>758747</v>
      </c>
      <c r="K359" s="39">
        <f t="shared" si="17"/>
        <v>1.8700000000000001E-2</v>
      </c>
      <c r="L359" s="21" t="s">
        <v>874</v>
      </c>
      <c r="M359" s="25" t="s">
        <v>874</v>
      </c>
      <c r="O359"/>
      <c r="P359"/>
      <c r="Q359"/>
      <c r="R359"/>
      <c r="S359"/>
      <c r="T359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</row>
    <row r="360" spans="1:58" s="54" customFormat="1" x14ac:dyDescent="0.2">
      <c r="A360" s="2" t="s">
        <v>568</v>
      </c>
      <c r="B360" s="2" t="s">
        <v>569</v>
      </c>
      <c r="C360" s="2" t="s">
        <v>603</v>
      </c>
      <c r="D360" s="2" t="s">
        <v>604</v>
      </c>
      <c r="E360" s="38">
        <v>3481208</v>
      </c>
      <c r="F360" s="78"/>
      <c r="G360" s="103">
        <v>13298</v>
      </c>
      <c r="H360" s="113">
        <f t="shared" si="15"/>
        <v>3494506</v>
      </c>
      <c r="I360" s="63">
        <v>3605518</v>
      </c>
      <c r="J360" s="5">
        <f t="shared" si="16"/>
        <v>124310</v>
      </c>
      <c r="K360" s="39">
        <f t="shared" si="17"/>
        <v>3.5700000000000003E-2</v>
      </c>
      <c r="L360" s="21" t="s">
        <v>874</v>
      </c>
      <c r="M360" s="25" t="s">
        <v>874</v>
      </c>
      <c r="O360"/>
      <c r="P360"/>
      <c r="Q360"/>
      <c r="R360"/>
      <c r="S360"/>
      <c r="T360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</row>
    <row r="361" spans="1:58" s="54" customFormat="1" x14ac:dyDescent="0.2">
      <c r="A361" s="2" t="s">
        <v>568</v>
      </c>
      <c r="B361" s="2" t="s">
        <v>569</v>
      </c>
      <c r="C361" s="2" t="s">
        <v>547</v>
      </c>
      <c r="D361" s="2" t="s">
        <v>605</v>
      </c>
      <c r="E361" s="38">
        <v>7364428</v>
      </c>
      <c r="F361" s="78"/>
      <c r="G361" s="103">
        <v>18601</v>
      </c>
      <c r="H361" s="113">
        <f t="shared" si="15"/>
        <v>7383029</v>
      </c>
      <c r="I361" s="63">
        <v>7799831</v>
      </c>
      <c r="J361" s="5">
        <f t="shared" si="16"/>
        <v>435403</v>
      </c>
      <c r="K361" s="39">
        <f t="shared" si="17"/>
        <v>5.91E-2</v>
      </c>
      <c r="L361" s="21" t="s">
        <v>874</v>
      </c>
      <c r="M361" s="25" t="s">
        <v>874</v>
      </c>
      <c r="O361"/>
      <c r="P361"/>
      <c r="Q361"/>
      <c r="R361"/>
      <c r="S361"/>
      <c r="T361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</row>
    <row r="362" spans="1:58" s="54" customFormat="1" x14ac:dyDescent="0.2">
      <c r="A362" s="2" t="s">
        <v>568</v>
      </c>
      <c r="B362" s="2" t="s">
        <v>569</v>
      </c>
      <c r="C362" s="2" t="s">
        <v>410</v>
      </c>
      <c r="D362" s="88" t="s">
        <v>928</v>
      </c>
      <c r="E362" s="38">
        <v>101950741</v>
      </c>
      <c r="F362" s="78"/>
      <c r="G362" s="103">
        <v>428497</v>
      </c>
      <c r="H362" s="113">
        <f t="shared" si="15"/>
        <v>102379238</v>
      </c>
      <c r="I362" s="63">
        <v>103513235</v>
      </c>
      <c r="J362" s="5">
        <f t="shared" si="16"/>
        <v>1562494</v>
      </c>
      <c r="K362" s="39">
        <f t="shared" si="17"/>
        <v>1.5299999999999999E-2</v>
      </c>
      <c r="L362" s="21" t="s">
        <v>874</v>
      </c>
      <c r="M362" s="25" t="s">
        <v>874</v>
      </c>
      <c r="O362"/>
      <c r="P362"/>
      <c r="Q362"/>
      <c r="R362"/>
      <c r="S362"/>
      <c r="T362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</row>
    <row r="363" spans="1:58" s="54" customFormat="1" x14ac:dyDescent="0.2">
      <c r="A363" s="1" t="s">
        <v>568</v>
      </c>
      <c r="B363" s="1" t="s">
        <v>569</v>
      </c>
      <c r="C363" s="1" t="s">
        <v>859</v>
      </c>
      <c r="D363" s="1" t="s">
        <v>877</v>
      </c>
      <c r="E363" s="38">
        <v>769403</v>
      </c>
      <c r="F363" s="78"/>
      <c r="G363" s="103">
        <v>1587</v>
      </c>
      <c r="H363" s="113">
        <f t="shared" si="15"/>
        <v>770990</v>
      </c>
      <c r="I363" s="63">
        <v>813084</v>
      </c>
      <c r="J363" s="5">
        <f t="shared" si="16"/>
        <v>43681</v>
      </c>
      <c r="K363" s="39">
        <f t="shared" si="17"/>
        <v>5.6800000000000003E-2</v>
      </c>
      <c r="L363" s="21" t="s">
        <v>874</v>
      </c>
      <c r="M363" s="25" t="s">
        <v>874</v>
      </c>
      <c r="O363"/>
      <c r="P363"/>
      <c r="Q363"/>
      <c r="R363"/>
      <c r="S363"/>
      <c r="T36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</row>
    <row r="364" spans="1:58" s="54" customFormat="1" x14ac:dyDescent="0.2">
      <c r="A364" s="1" t="s">
        <v>568</v>
      </c>
      <c r="B364" s="1" t="s">
        <v>569</v>
      </c>
      <c r="C364" s="1" t="s">
        <v>850</v>
      </c>
      <c r="D364" s="1" t="s">
        <v>851</v>
      </c>
      <c r="E364" s="38">
        <v>39451806</v>
      </c>
      <c r="F364" s="78"/>
      <c r="G364" s="103">
        <v>81382</v>
      </c>
      <c r="H364" s="113">
        <f t="shared" si="15"/>
        <v>39533188</v>
      </c>
      <c r="I364" s="63">
        <v>37751857</v>
      </c>
      <c r="J364" s="5">
        <f t="shared" si="16"/>
        <v>-1699949</v>
      </c>
      <c r="K364" s="39">
        <f t="shared" si="17"/>
        <v>-4.3099999999999999E-2</v>
      </c>
      <c r="L364" s="21" t="s">
        <v>874</v>
      </c>
      <c r="M364" s="25" t="s">
        <v>874</v>
      </c>
      <c r="O364"/>
      <c r="P364"/>
      <c r="Q364"/>
      <c r="R364"/>
      <c r="S364"/>
      <c r="T364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</row>
    <row r="365" spans="1:58" s="54" customFormat="1" x14ac:dyDescent="0.2">
      <c r="A365" s="1" t="s">
        <v>568</v>
      </c>
      <c r="B365" s="1" t="s">
        <v>569</v>
      </c>
      <c r="C365" s="1" t="s">
        <v>852</v>
      </c>
      <c r="D365" s="1" t="s">
        <v>853</v>
      </c>
      <c r="E365" s="38">
        <v>11118148</v>
      </c>
      <c r="F365" s="78"/>
      <c r="G365" s="103">
        <v>22903</v>
      </c>
      <c r="H365" s="113">
        <f t="shared" si="15"/>
        <v>11141051</v>
      </c>
      <c r="I365" s="63">
        <v>10514630</v>
      </c>
      <c r="J365" s="5">
        <f t="shared" si="16"/>
        <v>-603518</v>
      </c>
      <c r="K365" s="39">
        <f t="shared" si="17"/>
        <v>-5.4300000000000001E-2</v>
      </c>
      <c r="L365" s="21" t="s">
        <v>874</v>
      </c>
      <c r="M365" s="25" t="s">
        <v>874</v>
      </c>
      <c r="O365"/>
      <c r="P365"/>
      <c r="Q365"/>
      <c r="R365"/>
      <c r="S365"/>
      <c r="T365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</row>
    <row r="366" spans="1:58" s="54" customFormat="1" x14ac:dyDescent="0.2">
      <c r="A366" s="1" t="s">
        <v>568</v>
      </c>
      <c r="B366" s="1" t="s">
        <v>569</v>
      </c>
      <c r="C366" s="1" t="s">
        <v>854</v>
      </c>
      <c r="D366" s="1" t="s">
        <v>855</v>
      </c>
      <c r="E366" s="38">
        <v>5553507</v>
      </c>
      <c r="F366" s="78"/>
      <c r="G366" s="103">
        <v>11456</v>
      </c>
      <c r="H366" s="113">
        <f t="shared" si="15"/>
        <v>5564963</v>
      </c>
      <c r="I366" s="63">
        <v>6097656</v>
      </c>
      <c r="J366" s="5">
        <f t="shared" si="16"/>
        <v>544149</v>
      </c>
      <c r="K366" s="39">
        <f t="shared" si="17"/>
        <v>9.8000000000000004E-2</v>
      </c>
      <c r="L366" s="21" t="s">
        <v>874</v>
      </c>
      <c r="M366" s="25" t="s">
        <v>874</v>
      </c>
      <c r="O366"/>
      <c r="P366"/>
      <c r="Q366"/>
      <c r="R366"/>
      <c r="S366"/>
      <c r="T366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</row>
    <row r="367" spans="1:58" s="54" customFormat="1" x14ac:dyDescent="0.2">
      <c r="A367" s="1" t="s">
        <v>568</v>
      </c>
      <c r="B367" s="1" t="s">
        <v>569</v>
      </c>
      <c r="C367" s="1" t="s">
        <v>856</v>
      </c>
      <c r="D367" s="1" t="s">
        <v>857</v>
      </c>
      <c r="E367" s="38">
        <v>1841621</v>
      </c>
      <c r="F367" s="78"/>
      <c r="G367" s="103">
        <v>3799</v>
      </c>
      <c r="H367" s="113">
        <f t="shared" si="15"/>
        <v>1845420</v>
      </c>
      <c r="I367" s="63">
        <v>1850689</v>
      </c>
      <c r="J367" s="5">
        <f t="shared" si="16"/>
        <v>9068</v>
      </c>
      <c r="K367" s="39">
        <f t="shared" si="17"/>
        <v>4.8999999999999998E-3</v>
      </c>
      <c r="L367" s="21" t="s">
        <v>874</v>
      </c>
      <c r="M367" s="25" t="s">
        <v>874</v>
      </c>
      <c r="O367"/>
      <c r="P367"/>
      <c r="Q367"/>
      <c r="R367"/>
      <c r="S367"/>
      <c r="T367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</row>
    <row r="368" spans="1:58" s="54" customFormat="1" x14ac:dyDescent="0.2">
      <c r="A368" s="89" t="s">
        <v>568</v>
      </c>
      <c r="B368" s="90" t="s">
        <v>569</v>
      </c>
      <c r="C368" s="90" t="s">
        <v>929</v>
      </c>
      <c r="D368" s="91" t="s">
        <v>930</v>
      </c>
      <c r="E368" s="98"/>
      <c r="F368" s="98"/>
      <c r="G368" s="106">
        <v>531</v>
      </c>
      <c r="H368" s="113">
        <f t="shared" si="15"/>
        <v>531</v>
      </c>
      <c r="J368" s="5">
        <f t="shared" si="16"/>
        <v>0</v>
      </c>
      <c r="K368" s="39">
        <v>1</v>
      </c>
      <c r="M368" s="20"/>
      <c r="O368"/>
      <c r="P368"/>
      <c r="Q368"/>
      <c r="R368"/>
      <c r="S368"/>
      <c r="T368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</row>
    <row r="369" spans="1:58" s="54" customFormat="1" x14ac:dyDescent="0.2">
      <c r="A369" s="2" t="s">
        <v>607</v>
      </c>
      <c r="B369" s="2" t="s">
        <v>608</v>
      </c>
      <c r="C369" s="2" t="s">
        <v>428</v>
      </c>
      <c r="D369" s="2" t="s">
        <v>609</v>
      </c>
      <c r="E369" s="38">
        <v>1553851</v>
      </c>
      <c r="F369" s="78"/>
      <c r="G369" s="103">
        <v>3889</v>
      </c>
      <c r="H369" s="113">
        <f t="shared" si="15"/>
        <v>1557740</v>
      </c>
      <c r="I369" s="63">
        <v>1520028</v>
      </c>
      <c r="J369" s="5">
        <f t="shared" si="16"/>
        <v>-33823</v>
      </c>
      <c r="K369" s="39">
        <f t="shared" si="17"/>
        <v>-2.18E-2</v>
      </c>
      <c r="L369" s="21" t="s">
        <v>874</v>
      </c>
      <c r="M369" s="25" t="s">
        <v>874</v>
      </c>
      <c r="O369"/>
      <c r="P369"/>
      <c r="Q369"/>
      <c r="R369"/>
      <c r="S369"/>
      <c r="T369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</row>
    <row r="370" spans="1:58" s="54" customFormat="1" x14ac:dyDescent="0.2">
      <c r="A370" s="2" t="s">
        <v>607</v>
      </c>
      <c r="B370" s="2" t="s">
        <v>608</v>
      </c>
      <c r="C370" s="2" t="s">
        <v>26</v>
      </c>
      <c r="D370" s="2" t="s">
        <v>610</v>
      </c>
      <c r="E370" s="38">
        <v>4993128</v>
      </c>
      <c r="F370" s="78"/>
      <c r="G370" s="103">
        <v>16142</v>
      </c>
      <c r="H370" s="113">
        <f t="shared" si="15"/>
        <v>5009270</v>
      </c>
      <c r="I370" s="63">
        <v>5037808</v>
      </c>
      <c r="J370" s="5">
        <f t="shared" si="16"/>
        <v>44680</v>
      </c>
      <c r="K370" s="39">
        <f t="shared" si="17"/>
        <v>8.8999999999999999E-3</v>
      </c>
      <c r="L370" s="21" t="s">
        <v>874</v>
      </c>
      <c r="M370" s="25" t="s">
        <v>874</v>
      </c>
      <c r="O370"/>
      <c r="P370"/>
      <c r="Q370"/>
      <c r="R370"/>
      <c r="S370"/>
      <c r="T370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</row>
    <row r="371" spans="1:58" s="54" customFormat="1" x14ac:dyDescent="0.2">
      <c r="A371" s="2" t="s">
        <v>607</v>
      </c>
      <c r="B371" s="2" t="s">
        <v>608</v>
      </c>
      <c r="C371" s="2" t="s">
        <v>57</v>
      </c>
      <c r="D371" s="2" t="s">
        <v>611</v>
      </c>
      <c r="E371" s="38">
        <v>4462700</v>
      </c>
      <c r="F371" s="78"/>
      <c r="G371" s="103">
        <v>12690</v>
      </c>
      <c r="H371" s="113">
        <f t="shared" si="15"/>
        <v>4475390</v>
      </c>
      <c r="I371" s="63">
        <v>4475908</v>
      </c>
      <c r="J371" s="5">
        <f t="shared" si="16"/>
        <v>13208</v>
      </c>
      <c r="K371" s="39">
        <f t="shared" si="17"/>
        <v>3.0000000000000001E-3</v>
      </c>
      <c r="L371" s="21" t="s">
        <v>874</v>
      </c>
      <c r="M371" s="25" t="s">
        <v>874</v>
      </c>
      <c r="O371"/>
      <c r="P371"/>
      <c r="Q371"/>
      <c r="R371"/>
      <c r="S371"/>
      <c r="T371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</row>
    <row r="372" spans="1:58" s="54" customFormat="1" x14ac:dyDescent="0.2">
      <c r="A372" s="2" t="s">
        <v>607</v>
      </c>
      <c r="B372" s="2" t="s">
        <v>608</v>
      </c>
      <c r="C372" s="2" t="s">
        <v>79</v>
      </c>
      <c r="D372" s="2" t="s">
        <v>612</v>
      </c>
      <c r="E372" s="38">
        <v>3686721</v>
      </c>
      <c r="F372" s="78"/>
      <c r="G372" s="103">
        <v>10418</v>
      </c>
      <c r="H372" s="113">
        <f t="shared" si="15"/>
        <v>3697139</v>
      </c>
      <c r="I372" s="63">
        <v>3728571</v>
      </c>
      <c r="J372" s="5">
        <f t="shared" si="16"/>
        <v>41850</v>
      </c>
      <c r="K372" s="39">
        <f t="shared" si="17"/>
        <v>1.14E-2</v>
      </c>
      <c r="L372" s="21" t="s">
        <v>874</v>
      </c>
      <c r="M372" s="25" t="s">
        <v>874</v>
      </c>
      <c r="O372"/>
      <c r="P372"/>
      <c r="Q372"/>
      <c r="R372"/>
      <c r="S372"/>
      <c r="T372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</row>
    <row r="373" spans="1:58" s="54" customFormat="1" x14ac:dyDescent="0.2">
      <c r="A373" s="2" t="s">
        <v>607</v>
      </c>
      <c r="B373" s="2" t="s">
        <v>608</v>
      </c>
      <c r="C373" s="2" t="s">
        <v>16</v>
      </c>
      <c r="D373" s="2" t="s">
        <v>613</v>
      </c>
      <c r="E373" s="38">
        <v>3555262</v>
      </c>
      <c r="F373" s="78"/>
      <c r="G373" s="103">
        <v>11217</v>
      </c>
      <c r="H373" s="113">
        <f t="shared" si="15"/>
        <v>3566479</v>
      </c>
      <c r="I373" s="63">
        <v>3302362</v>
      </c>
      <c r="J373" s="5">
        <f t="shared" si="16"/>
        <v>-252900</v>
      </c>
      <c r="K373" s="39">
        <f t="shared" si="17"/>
        <v>-7.1099999999999997E-2</v>
      </c>
      <c r="L373" s="21" t="s">
        <v>874</v>
      </c>
      <c r="M373" s="25" t="s">
        <v>874</v>
      </c>
      <c r="O373"/>
      <c r="P373"/>
      <c r="Q373"/>
      <c r="R373"/>
      <c r="S373"/>
      <c r="T37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</row>
    <row r="374" spans="1:58" s="54" customFormat="1" x14ac:dyDescent="0.2">
      <c r="A374" s="2" t="s">
        <v>607</v>
      </c>
      <c r="B374" s="2" t="s">
        <v>608</v>
      </c>
      <c r="C374" s="2" t="s">
        <v>82</v>
      </c>
      <c r="D374" s="2" t="s">
        <v>614</v>
      </c>
      <c r="E374" s="38">
        <v>2015249</v>
      </c>
      <c r="F374" s="78"/>
      <c r="G374" s="103">
        <v>5372</v>
      </c>
      <c r="H374" s="113">
        <f t="shared" si="15"/>
        <v>2020621</v>
      </c>
      <c r="I374" s="63">
        <v>2107874</v>
      </c>
      <c r="J374" s="5">
        <f t="shared" si="16"/>
        <v>92625</v>
      </c>
      <c r="K374" s="39">
        <f t="shared" si="17"/>
        <v>4.5999999999999999E-2</v>
      </c>
      <c r="L374" s="21" t="s">
        <v>874</v>
      </c>
      <c r="M374" s="25" t="s">
        <v>874</v>
      </c>
      <c r="O374"/>
      <c r="P374"/>
      <c r="Q374"/>
      <c r="R374"/>
      <c r="S374"/>
      <c r="T374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</row>
    <row r="375" spans="1:58" s="54" customFormat="1" x14ac:dyDescent="0.2">
      <c r="A375" s="2" t="s">
        <v>607</v>
      </c>
      <c r="B375" s="2" t="s">
        <v>608</v>
      </c>
      <c r="C375" s="2" t="s">
        <v>59</v>
      </c>
      <c r="D375" s="2" t="s">
        <v>615</v>
      </c>
      <c r="E375" s="38">
        <v>541844</v>
      </c>
      <c r="F375" s="78"/>
      <c r="G375" s="103">
        <v>1588</v>
      </c>
      <c r="H375" s="113">
        <f t="shared" si="15"/>
        <v>543432</v>
      </c>
      <c r="I375" s="63">
        <v>588624</v>
      </c>
      <c r="J375" s="5">
        <f t="shared" si="16"/>
        <v>46780</v>
      </c>
      <c r="K375" s="39">
        <f t="shared" si="17"/>
        <v>8.6300000000000002E-2</v>
      </c>
      <c r="L375" s="21" t="s">
        <v>874</v>
      </c>
      <c r="M375" s="25" t="s">
        <v>874</v>
      </c>
      <c r="O375"/>
      <c r="P375"/>
      <c r="Q375"/>
      <c r="R375"/>
      <c r="S375"/>
      <c r="T375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</row>
    <row r="376" spans="1:58" s="54" customFormat="1" x14ac:dyDescent="0.2">
      <c r="A376" s="2" t="s">
        <v>607</v>
      </c>
      <c r="B376" s="2" t="s">
        <v>608</v>
      </c>
      <c r="C376" s="2" t="s">
        <v>37</v>
      </c>
      <c r="D376" s="2" t="s">
        <v>144</v>
      </c>
      <c r="E376" s="38">
        <v>1050471</v>
      </c>
      <c r="F376" s="78"/>
      <c r="G376" s="103">
        <v>2755</v>
      </c>
      <c r="H376" s="113">
        <f t="shared" si="15"/>
        <v>1053226</v>
      </c>
      <c r="I376" s="63">
        <v>990860</v>
      </c>
      <c r="J376" s="5">
        <f t="shared" si="16"/>
        <v>-59611</v>
      </c>
      <c r="K376" s="39">
        <f t="shared" si="17"/>
        <v>-5.67E-2</v>
      </c>
      <c r="L376" s="21" t="s">
        <v>874</v>
      </c>
      <c r="M376" s="25" t="s">
        <v>874</v>
      </c>
      <c r="O376"/>
      <c r="P376"/>
      <c r="Q376"/>
      <c r="R376"/>
      <c r="S376"/>
      <c r="T376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</row>
    <row r="377" spans="1:58" s="54" customFormat="1" x14ac:dyDescent="0.2">
      <c r="A377" s="2" t="s">
        <v>607</v>
      </c>
      <c r="B377" s="2" t="s">
        <v>608</v>
      </c>
      <c r="C377" s="2" t="s">
        <v>215</v>
      </c>
      <c r="D377" s="2" t="s">
        <v>616</v>
      </c>
      <c r="E377" s="38">
        <v>1623018</v>
      </c>
      <c r="F377" s="78"/>
      <c r="G377" s="103">
        <v>4151</v>
      </c>
      <c r="H377" s="113">
        <f t="shared" si="15"/>
        <v>1627169</v>
      </c>
      <c r="I377" s="63">
        <v>1645171</v>
      </c>
      <c r="J377" s="5">
        <f t="shared" si="16"/>
        <v>22153</v>
      </c>
      <c r="K377" s="39">
        <f t="shared" si="17"/>
        <v>1.3599999999999999E-2</v>
      </c>
      <c r="L377" s="21" t="s">
        <v>874</v>
      </c>
      <c r="M377" s="25" t="s">
        <v>874</v>
      </c>
      <c r="O377"/>
      <c r="P377"/>
      <c r="Q377"/>
      <c r="R377"/>
      <c r="S377"/>
      <c r="T377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</row>
    <row r="378" spans="1:58" s="54" customFormat="1" x14ac:dyDescent="0.2">
      <c r="A378" s="2" t="s">
        <v>617</v>
      </c>
      <c r="B378" s="2" t="s">
        <v>618</v>
      </c>
      <c r="C378" s="2" t="s">
        <v>176</v>
      </c>
      <c r="D378" s="2" t="s">
        <v>619</v>
      </c>
      <c r="E378" s="38">
        <v>272158</v>
      </c>
      <c r="F378" s="78"/>
      <c r="G378" s="103">
        <v>1785</v>
      </c>
      <c r="H378" s="113">
        <f t="shared" si="15"/>
        <v>273943</v>
      </c>
      <c r="I378" s="63">
        <v>261784</v>
      </c>
      <c r="J378" s="5">
        <f t="shared" si="16"/>
        <v>-10374</v>
      </c>
      <c r="K378" s="39">
        <f t="shared" si="17"/>
        <v>-3.8100000000000002E-2</v>
      </c>
      <c r="L378" s="21" t="s">
        <v>874</v>
      </c>
      <c r="M378" s="25" t="s">
        <v>874</v>
      </c>
      <c r="O378"/>
      <c r="P378"/>
      <c r="Q378"/>
      <c r="R378"/>
      <c r="S378"/>
      <c r="T378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</row>
    <row r="379" spans="1:58" s="54" customFormat="1" x14ac:dyDescent="0.2">
      <c r="A379" s="2" t="s">
        <v>617</v>
      </c>
      <c r="B379" s="2" t="s">
        <v>618</v>
      </c>
      <c r="C379" s="2" t="s">
        <v>382</v>
      </c>
      <c r="D379" s="2" t="s">
        <v>620</v>
      </c>
      <c r="E379" s="38">
        <v>196901</v>
      </c>
      <c r="F379" s="78"/>
      <c r="G379" s="103">
        <v>1103</v>
      </c>
      <c r="H379" s="113">
        <f t="shared" si="15"/>
        <v>198004</v>
      </c>
      <c r="I379" s="63">
        <v>192263</v>
      </c>
      <c r="J379" s="5">
        <f t="shared" si="16"/>
        <v>-4638</v>
      </c>
      <c r="K379" s="39">
        <f t="shared" si="17"/>
        <v>-2.3599999999999999E-2</v>
      </c>
      <c r="L379" s="21" t="s">
        <v>874</v>
      </c>
      <c r="M379" s="25" t="s">
        <v>874</v>
      </c>
      <c r="O379"/>
      <c r="P379"/>
      <c r="Q379"/>
      <c r="R379"/>
      <c r="S379"/>
      <c r="T379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</row>
    <row r="380" spans="1:58" s="54" customFormat="1" x14ac:dyDescent="0.2">
      <c r="A380" s="2" t="s">
        <v>617</v>
      </c>
      <c r="B380" s="2" t="s">
        <v>618</v>
      </c>
      <c r="C380" s="2" t="s">
        <v>245</v>
      </c>
      <c r="D380" s="2" t="s">
        <v>621</v>
      </c>
      <c r="E380" s="38">
        <v>64183</v>
      </c>
      <c r="F380" s="78"/>
      <c r="G380" s="103">
        <v>894</v>
      </c>
      <c r="H380" s="113">
        <f t="shared" si="15"/>
        <v>65077</v>
      </c>
      <c r="I380" s="63">
        <v>100938</v>
      </c>
      <c r="J380" s="5">
        <f t="shared" si="16"/>
        <v>36755</v>
      </c>
      <c r="K380" s="39">
        <f t="shared" si="17"/>
        <v>0.57269999999999999</v>
      </c>
      <c r="L380" s="21" t="s">
        <v>874</v>
      </c>
      <c r="M380" s="25" t="s">
        <v>874</v>
      </c>
      <c r="O380"/>
      <c r="P380"/>
      <c r="Q380"/>
      <c r="R380"/>
      <c r="S380"/>
      <c r="T380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</row>
    <row r="381" spans="1:58" s="54" customFormat="1" x14ac:dyDescent="0.2">
      <c r="A381" s="2" t="s">
        <v>617</v>
      </c>
      <c r="B381" s="2" t="s">
        <v>618</v>
      </c>
      <c r="C381" s="2" t="s">
        <v>622</v>
      </c>
      <c r="D381" s="2" t="s">
        <v>623</v>
      </c>
      <c r="E381" s="38">
        <v>604787</v>
      </c>
      <c r="F381" s="78"/>
      <c r="G381" s="103">
        <v>2877</v>
      </c>
      <c r="H381" s="113">
        <f t="shared" si="15"/>
        <v>607664</v>
      </c>
      <c r="I381" s="63">
        <v>579383</v>
      </c>
      <c r="J381" s="5">
        <f t="shared" si="16"/>
        <v>-25404</v>
      </c>
      <c r="K381" s="39">
        <f t="shared" si="17"/>
        <v>-4.2000000000000003E-2</v>
      </c>
      <c r="L381" s="21" t="s">
        <v>874</v>
      </c>
      <c r="M381" s="25" t="s">
        <v>874</v>
      </c>
      <c r="O381"/>
      <c r="P381"/>
      <c r="Q381"/>
      <c r="R381"/>
      <c r="S381"/>
      <c r="T381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</row>
    <row r="382" spans="1:58" s="54" customFormat="1" x14ac:dyDescent="0.2">
      <c r="A382" s="2" t="s">
        <v>617</v>
      </c>
      <c r="B382" s="2" t="s">
        <v>618</v>
      </c>
      <c r="C382" s="2" t="s">
        <v>624</v>
      </c>
      <c r="D382" s="2" t="s">
        <v>625</v>
      </c>
      <c r="E382" s="38">
        <v>1164817</v>
      </c>
      <c r="F382" s="78"/>
      <c r="G382" s="103">
        <v>3267</v>
      </c>
      <c r="H382" s="113">
        <f t="shared" si="15"/>
        <v>1168084</v>
      </c>
      <c r="I382" s="63">
        <v>1176334</v>
      </c>
      <c r="J382" s="5">
        <f t="shared" si="16"/>
        <v>11517</v>
      </c>
      <c r="K382" s="39">
        <f t="shared" si="17"/>
        <v>9.9000000000000008E-3</v>
      </c>
      <c r="L382" s="21" t="s">
        <v>874</v>
      </c>
      <c r="M382" s="25" t="s">
        <v>874</v>
      </c>
      <c r="O382"/>
      <c r="P382"/>
      <c r="Q382"/>
      <c r="R382"/>
      <c r="S382"/>
      <c r="T382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</row>
    <row r="383" spans="1:58" s="54" customFormat="1" x14ac:dyDescent="0.2">
      <c r="A383" s="2" t="s">
        <v>617</v>
      </c>
      <c r="B383" s="2" t="s">
        <v>618</v>
      </c>
      <c r="C383" s="2" t="s">
        <v>57</v>
      </c>
      <c r="D383" s="2" t="s">
        <v>626</v>
      </c>
      <c r="E383" s="38">
        <v>2448005</v>
      </c>
      <c r="F383" s="78"/>
      <c r="G383" s="103">
        <v>9033</v>
      </c>
      <c r="H383" s="113">
        <f t="shared" si="15"/>
        <v>2457038</v>
      </c>
      <c r="I383" s="63">
        <v>2394160</v>
      </c>
      <c r="J383" s="5">
        <f t="shared" si="16"/>
        <v>-53845</v>
      </c>
      <c r="K383" s="39">
        <f t="shared" si="17"/>
        <v>-2.1999999999999999E-2</v>
      </c>
      <c r="L383" s="21" t="s">
        <v>874</v>
      </c>
      <c r="M383" s="25" t="s">
        <v>874</v>
      </c>
      <c r="O383"/>
      <c r="P383"/>
      <c r="Q383"/>
      <c r="R383"/>
      <c r="S383"/>
      <c r="T38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</row>
    <row r="384" spans="1:58" s="54" customFormat="1" x14ac:dyDescent="0.2">
      <c r="A384" s="2" t="s">
        <v>617</v>
      </c>
      <c r="B384" s="2" t="s">
        <v>618</v>
      </c>
      <c r="C384" s="2" t="s">
        <v>18</v>
      </c>
      <c r="D384" s="2" t="s">
        <v>627</v>
      </c>
      <c r="E384" s="38">
        <v>306601</v>
      </c>
      <c r="F384" s="78"/>
      <c r="G384" s="103">
        <v>0</v>
      </c>
      <c r="H384" s="113">
        <f t="shared" si="15"/>
        <v>306601</v>
      </c>
      <c r="I384" s="63">
        <v>121283</v>
      </c>
      <c r="J384" s="5">
        <f t="shared" si="16"/>
        <v>-185318</v>
      </c>
      <c r="K384" s="39">
        <f t="shared" si="17"/>
        <v>-0.60440000000000005</v>
      </c>
      <c r="L384" s="21">
        <v>1</v>
      </c>
      <c r="M384" s="25" t="s">
        <v>874</v>
      </c>
      <c r="O384"/>
      <c r="P384"/>
      <c r="Q384"/>
      <c r="R384"/>
      <c r="S384"/>
      <c r="T384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</row>
    <row r="385" spans="1:58" s="54" customFormat="1" x14ac:dyDescent="0.2">
      <c r="A385" s="2" t="s">
        <v>617</v>
      </c>
      <c r="B385" s="2" t="s">
        <v>618</v>
      </c>
      <c r="C385" s="2" t="s">
        <v>193</v>
      </c>
      <c r="D385" s="2" t="s">
        <v>628</v>
      </c>
      <c r="E385" s="38">
        <v>893669</v>
      </c>
      <c r="F385" s="78"/>
      <c r="G385" s="103">
        <v>4377</v>
      </c>
      <c r="H385" s="113">
        <f t="shared" si="15"/>
        <v>898046</v>
      </c>
      <c r="I385" s="63">
        <v>833403</v>
      </c>
      <c r="J385" s="5">
        <f t="shared" si="16"/>
        <v>-60266</v>
      </c>
      <c r="K385" s="39">
        <f t="shared" si="17"/>
        <v>-6.7400000000000002E-2</v>
      </c>
      <c r="L385" s="21" t="s">
        <v>874</v>
      </c>
      <c r="M385" s="25" t="s">
        <v>874</v>
      </c>
      <c r="O385"/>
      <c r="P385"/>
      <c r="Q385"/>
      <c r="R385"/>
      <c r="S385"/>
      <c r="T385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</row>
    <row r="386" spans="1:58" s="54" customFormat="1" x14ac:dyDescent="0.2">
      <c r="A386" s="2" t="s">
        <v>617</v>
      </c>
      <c r="B386" s="2" t="s">
        <v>618</v>
      </c>
      <c r="C386" s="2" t="s">
        <v>22</v>
      </c>
      <c r="D386" s="2" t="s">
        <v>629</v>
      </c>
      <c r="E386" s="38">
        <v>191311</v>
      </c>
      <c r="F386" s="78"/>
      <c r="G386" s="103">
        <v>1398</v>
      </c>
      <c r="H386" s="113">
        <f t="shared" si="15"/>
        <v>192709</v>
      </c>
      <c r="I386" s="63">
        <v>177981</v>
      </c>
      <c r="J386" s="5">
        <f t="shared" si="16"/>
        <v>-13330</v>
      </c>
      <c r="K386" s="39">
        <f t="shared" si="17"/>
        <v>-6.9699999999999998E-2</v>
      </c>
      <c r="L386" s="21" t="s">
        <v>874</v>
      </c>
      <c r="M386" s="25" t="s">
        <v>874</v>
      </c>
      <c r="O386"/>
      <c r="P386"/>
      <c r="Q386"/>
      <c r="R386"/>
      <c r="S386"/>
      <c r="T386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</row>
    <row r="387" spans="1:58" s="54" customFormat="1" x14ac:dyDescent="0.2">
      <c r="A387" s="2" t="s">
        <v>617</v>
      </c>
      <c r="B387" s="2" t="s">
        <v>618</v>
      </c>
      <c r="C387" s="2" t="s">
        <v>308</v>
      </c>
      <c r="D387" s="2" t="s">
        <v>630</v>
      </c>
      <c r="E387" s="38">
        <v>1530766</v>
      </c>
      <c r="F387" s="78"/>
      <c r="G387" s="103">
        <v>6048</v>
      </c>
      <c r="H387" s="113">
        <f t="shared" si="15"/>
        <v>1536814</v>
      </c>
      <c r="I387" s="63">
        <v>1505682</v>
      </c>
      <c r="J387" s="5">
        <f t="shared" si="16"/>
        <v>-25084</v>
      </c>
      <c r="K387" s="39">
        <f t="shared" si="17"/>
        <v>-1.6400000000000001E-2</v>
      </c>
      <c r="L387" s="21" t="s">
        <v>874</v>
      </c>
      <c r="M387" s="25" t="s">
        <v>874</v>
      </c>
      <c r="O387"/>
      <c r="P387"/>
      <c r="Q387"/>
      <c r="R387"/>
      <c r="S387"/>
      <c r="T387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</row>
    <row r="388" spans="1:58" s="54" customFormat="1" x14ac:dyDescent="0.2">
      <c r="A388" s="2" t="s">
        <v>617</v>
      </c>
      <c r="B388" s="2" t="s">
        <v>618</v>
      </c>
      <c r="C388" s="2" t="s">
        <v>631</v>
      </c>
      <c r="D388" s="2" t="s">
        <v>632</v>
      </c>
      <c r="E388" s="38">
        <v>905636</v>
      </c>
      <c r="F388" s="78"/>
      <c r="G388" s="103">
        <v>3589</v>
      </c>
      <c r="H388" s="113">
        <f t="shared" si="15"/>
        <v>909225</v>
      </c>
      <c r="I388" s="63">
        <v>900767</v>
      </c>
      <c r="J388" s="5">
        <f t="shared" si="16"/>
        <v>-4869</v>
      </c>
      <c r="K388" s="39">
        <f t="shared" si="17"/>
        <v>-5.4000000000000003E-3</v>
      </c>
      <c r="L388" s="21" t="s">
        <v>874</v>
      </c>
      <c r="M388" s="25" t="s">
        <v>874</v>
      </c>
      <c r="O388"/>
      <c r="P388"/>
      <c r="Q388"/>
      <c r="R388"/>
      <c r="S388"/>
      <c r="T388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</row>
    <row r="389" spans="1:58" s="54" customFormat="1" x14ac:dyDescent="0.2">
      <c r="A389" s="2" t="s">
        <v>617</v>
      </c>
      <c r="B389" s="2" t="s">
        <v>618</v>
      </c>
      <c r="C389" s="2" t="s">
        <v>335</v>
      </c>
      <c r="D389" s="2" t="s">
        <v>633</v>
      </c>
      <c r="E389" s="38">
        <v>1284142</v>
      </c>
      <c r="F389" s="78"/>
      <c r="G389" s="103">
        <v>5679</v>
      </c>
      <c r="H389" s="113">
        <f t="shared" si="15"/>
        <v>1289821</v>
      </c>
      <c r="I389" s="63">
        <v>1285247</v>
      </c>
      <c r="J389" s="5">
        <f t="shared" si="16"/>
        <v>1105</v>
      </c>
      <c r="K389" s="39">
        <f t="shared" si="17"/>
        <v>8.9999999999999998E-4</v>
      </c>
      <c r="L389" s="21" t="s">
        <v>874</v>
      </c>
      <c r="M389" s="25" t="s">
        <v>874</v>
      </c>
      <c r="O389"/>
      <c r="P389"/>
      <c r="Q389"/>
      <c r="R389"/>
      <c r="S389"/>
      <c r="T389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</row>
    <row r="390" spans="1:58" s="54" customFormat="1" x14ac:dyDescent="0.2">
      <c r="A390" s="2" t="s">
        <v>634</v>
      </c>
      <c r="B390" s="2" t="s">
        <v>635</v>
      </c>
      <c r="C390" s="2" t="s">
        <v>153</v>
      </c>
      <c r="D390" s="2" t="s">
        <v>636</v>
      </c>
      <c r="E390" s="38">
        <v>266632</v>
      </c>
      <c r="F390" s="78"/>
      <c r="G390" s="103">
        <v>1057</v>
      </c>
      <c r="H390" s="113">
        <f t="shared" si="15"/>
        <v>267689</v>
      </c>
      <c r="I390" s="63">
        <v>316874</v>
      </c>
      <c r="J390" s="5">
        <f t="shared" si="16"/>
        <v>50242</v>
      </c>
      <c r="K390" s="39">
        <f t="shared" si="17"/>
        <v>0.18840000000000001</v>
      </c>
      <c r="L390" s="21" t="s">
        <v>874</v>
      </c>
      <c r="M390" s="25" t="s">
        <v>874</v>
      </c>
      <c r="O390"/>
      <c r="P390"/>
      <c r="Q390"/>
      <c r="R390"/>
      <c r="S390"/>
      <c r="T390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</row>
    <row r="391" spans="1:58" s="54" customFormat="1" x14ac:dyDescent="0.2">
      <c r="A391" s="2" t="s">
        <v>634</v>
      </c>
      <c r="B391" s="2" t="s">
        <v>635</v>
      </c>
      <c r="C391" s="2" t="s">
        <v>26</v>
      </c>
      <c r="D391" s="2" t="s">
        <v>637</v>
      </c>
      <c r="E391" s="38">
        <v>2621785</v>
      </c>
      <c r="F391" s="78"/>
      <c r="G391" s="103">
        <v>7876</v>
      </c>
      <c r="H391" s="113">
        <f t="shared" si="15"/>
        <v>2629661</v>
      </c>
      <c r="I391" s="63">
        <v>2560692</v>
      </c>
      <c r="J391" s="5">
        <f t="shared" si="16"/>
        <v>-61093</v>
      </c>
      <c r="K391" s="39">
        <f t="shared" si="17"/>
        <v>-2.3300000000000001E-2</v>
      </c>
      <c r="L391" s="21" t="s">
        <v>874</v>
      </c>
      <c r="M391" s="25" t="s">
        <v>874</v>
      </c>
      <c r="O391"/>
      <c r="P391"/>
      <c r="Q391"/>
      <c r="R391"/>
      <c r="S391"/>
      <c r="T391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</row>
    <row r="392" spans="1:58" s="54" customFormat="1" x14ac:dyDescent="0.2">
      <c r="A392" s="2" t="s">
        <v>634</v>
      </c>
      <c r="B392" s="2" t="s">
        <v>635</v>
      </c>
      <c r="C392" s="2" t="s">
        <v>369</v>
      </c>
      <c r="D392" s="2" t="s">
        <v>638</v>
      </c>
      <c r="E392" s="38">
        <v>1980248</v>
      </c>
      <c r="F392" s="78"/>
      <c r="G392" s="103">
        <v>6274</v>
      </c>
      <c r="H392" s="113">
        <f t="shared" si="15"/>
        <v>1986522</v>
      </c>
      <c r="I392" s="63">
        <v>2080632</v>
      </c>
      <c r="J392" s="5">
        <f t="shared" si="16"/>
        <v>100384</v>
      </c>
      <c r="K392" s="39">
        <f t="shared" si="17"/>
        <v>5.0700000000000002E-2</v>
      </c>
      <c r="L392" s="21" t="s">
        <v>874</v>
      </c>
      <c r="M392" s="25" t="s">
        <v>874</v>
      </c>
      <c r="O392"/>
      <c r="P392"/>
      <c r="Q392"/>
      <c r="R392"/>
      <c r="S392"/>
      <c r="T392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</row>
    <row r="393" spans="1:58" s="54" customFormat="1" x14ac:dyDescent="0.2">
      <c r="A393" s="2" t="s">
        <v>634</v>
      </c>
      <c r="B393" s="2" t="s">
        <v>635</v>
      </c>
      <c r="C393" s="2" t="s">
        <v>251</v>
      </c>
      <c r="D393" s="2" t="s">
        <v>639</v>
      </c>
      <c r="E393" s="38">
        <v>3293167</v>
      </c>
      <c r="F393" s="78"/>
      <c r="G393" s="103">
        <v>9402</v>
      </c>
      <c r="H393" s="113">
        <f t="shared" si="15"/>
        <v>3302569</v>
      </c>
      <c r="I393" s="63">
        <v>3303073</v>
      </c>
      <c r="J393" s="5">
        <f t="shared" si="16"/>
        <v>9906</v>
      </c>
      <c r="K393" s="39">
        <f t="shared" si="17"/>
        <v>3.0000000000000001E-3</v>
      </c>
      <c r="L393" s="21" t="s">
        <v>874</v>
      </c>
      <c r="M393" s="25" t="s">
        <v>874</v>
      </c>
      <c r="O393"/>
      <c r="P393"/>
      <c r="Q393"/>
      <c r="R393"/>
      <c r="S393"/>
      <c r="T39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</row>
    <row r="394" spans="1:58" s="54" customFormat="1" x14ac:dyDescent="0.2">
      <c r="A394" s="2" t="s">
        <v>634</v>
      </c>
      <c r="B394" s="2" t="s">
        <v>635</v>
      </c>
      <c r="C394" s="2" t="s">
        <v>378</v>
      </c>
      <c r="D394" s="2" t="s">
        <v>640</v>
      </c>
      <c r="E394" s="38">
        <v>8459250</v>
      </c>
      <c r="F394" s="78"/>
      <c r="G394" s="103">
        <v>24795</v>
      </c>
      <c r="H394" s="113">
        <f t="shared" ref="H394:H457" si="18">SUM(E394+G394)</f>
        <v>8484045</v>
      </c>
      <c r="I394" s="63">
        <v>7881988</v>
      </c>
      <c r="J394" s="5">
        <f t="shared" ref="J394:J457" si="19">SUM(I394-E394)</f>
        <v>-577262</v>
      </c>
      <c r="K394" s="39">
        <f t="shared" ref="K394:K457" si="20">ROUND(J394/E394,4)</f>
        <v>-6.8199999999999997E-2</v>
      </c>
      <c r="L394" s="21" t="s">
        <v>874</v>
      </c>
      <c r="M394" s="25" t="s">
        <v>874</v>
      </c>
      <c r="O394"/>
      <c r="P394"/>
      <c r="Q394"/>
      <c r="R394"/>
      <c r="S394"/>
      <c r="T394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</row>
    <row r="395" spans="1:58" s="54" customFormat="1" x14ac:dyDescent="0.2">
      <c r="A395" s="2" t="s">
        <v>634</v>
      </c>
      <c r="B395" s="2" t="s">
        <v>635</v>
      </c>
      <c r="C395" s="2" t="s">
        <v>43</v>
      </c>
      <c r="D395" s="2" t="s">
        <v>641</v>
      </c>
      <c r="E395" s="38">
        <v>1961690</v>
      </c>
      <c r="F395" s="78"/>
      <c r="G395" s="103">
        <v>6063</v>
      </c>
      <c r="H395" s="113">
        <f t="shared" si="18"/>
        <v>1967753</v>
      </c>
      <c r="I395" s="63">
        <v>1963393</v>
      </c>
      <c r="J395" s="5">
        <f t="shared" si="19"/>
        <v>1703</v>
      </c>
      <c r="K395" s="39">
        <f t="shared" si="20"/>
        <v>8.9999999999999998E-4</v>
      </c>
      <c r="L395" s="21" t="s">
        <v>874</v>
      </c>
      <c r="M395" s="25" t="s">
        <v>874</v>
      </c>
      <c r="O395"/>
      <c r="P395"/>
      <c r="Q395"/>
      <c r="R395"/>
      <c r="S395"/>
      <c r="T395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</row>
    <row r="396" spans="1:58" s="54" customFormat="1" x14ac:dyDescent="0.2">
      <c r="A396" s="2" t="s">
        <v>634</v>
      </c>
      <c r="B396" s="2" t="s">
        <v>635</v>
      </c>
      <c r="C396" s="2" t="s">
        <v>61</v>
      </c>
      <c r="D396" s="2" t="s">
        <v>642</v>
      </c>
      <c r="E396" s="38">
        <v>2251761</v>
      </c>
      <c r="F396" s="78"/>
      <c r="G396" s="103">
        <v>6559</v>
      </c>
      <c r="H396" s="113">
        <f t="shared" si="18"/>
        <v>2258320</v>
      </c>
      <c r="I396" s="63">
        <v>2238537</v>
      </c>
      <c r="J396" s="5">
        <f t="shared" si="19"/>
        <v>-13224</v>
      </c>
      <c r="K396" s="39">
        <f t="shared" si="20"/>
        <v>-5.8999999999999999E-3</v>
      </c>
      <c r="L396" s="21" t="s">
        <v>874</v>
      </c>
      <c r="M396" s="25" t="s">
        <v>874</v>
      </c>
      <c r="O396"/>
      <c r="P396"/>
      <c r="Q396"/>
      <c r="R396"/>
      <c r="S396"/>
      <c r="T396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</row>
    <row r="397" spans="1:58" s="54" customFormat="1" x14ac:dyDescent="0.2">
      <c r="A397" s="2" t="s">
        <v>643</v>
      </c>
      <c r="B397" s="2" t="s">
        <v>644</v>
      </c>
      <c r="C397" s="2" t="s">
        <v>645</v>
      </c>
      <c r="D397" s="2" t="s">
        <v>646</v>
      </c>
      <c r="E397" s="38">
        <v>825849</v>
      </c>
      <c r="F397" s="78"/>
      <c r="G397" s="103">
        <v>2202</v>
      </c>
      <c r="H397" s="113">
        <f t="shared" si="18"/>
        <v>828051</v>
      </c>
      <c r="I397" s="63">
        <v>855758</v>
      </c>
      <c r="J397" s="5">
        <f t="shared" si="19"/>
        <v>29909</v>
      </c>
      <c r="K397" s="39">
        <f t="shared" si="20"/>
        <v>3.6200000000000003E-2</v>
      </c>
      <c r="L397" s="21" t="s">
        <v>874</v>
      </c>
      <c r="M397" s="25" t="s">
        <v>874</v>
      </c>
      <c r="O397"/>
      <c r="P397"/>
      <c r="Q397"/>
      <c r="R397"/>
      <c r="S397"/>
      <c r="T397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</row>
    <row r="398" spans="1:58" s="54" customFormat="1" x14ac:dyDescent="0.2">
      <c r="A398" s="2" t="s">
        <v>643</v>
      </c>
      <c r="B398" s="2" t="s">
        <v>644</v>
      </c>
      <c r="C398" s="2" t="s">
        <v>26</v>
      </c>
      <c r="D398" s="2" t="s">
        <v>647</v>
      </c>
      <c r="E398" s="38">
        <v>2479189</v>
      </c>
      <c r="F398" s="78"/>
      <c r="G398" s="103">
        <v>8249</v>
      </c>
      <c r="H398" s="113">
        <f t="shared" si="18"/>
        <v>2487438</v>
      </c>
      <c r="I398" s="63">
        <v>2584528</v>
      </c>
      <c r="J398" s="5">
        <f t="shared" si="19"/>
        <v>105339</v>
      </c>
      <c r="K398" s="39">
        <f t="shared" si="20"/>
        <v>4.2500000000000003E-2</v>
      </c>
      <c r="L398" s="21" t="s">
        <v>874</v>
      </c>
      <c r="M398" s="25" t="s">
        <v>874</v>
      </c>
      <c r="O398"/>
      <c r="P398"/>
      <c r="Q398"/>
      <c r="R398"/>
      <c r="S398"/>
      <c r="T398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</row>
    <row r="399" spans="1:58" s="54" customFormat="1" x14ac:dyDescent="0.2">
      <c r="A399" s="2" t="s">
        <v>643</v>
      </c>
      <c r="B399" s="2" t="s">
        <v>644</v>
      </c>
      <c r="C399" s="2" t="s">
        <v>59</v>
      </c>
      <c r="D399" s="2" t="s">
        <v>648</v>
      </c>
      <c r="E399" s="38">
        <v>5220580</v>
      </c>
      <c r="F399" s="78"/>
      <c r="G399" s="103">
        <v>17264</v>
      </c>
      <c r="H399" s="113">
        <f t="shared" si="18"/>
        <v>5237844</v>
      </c>
      <c r="I399" s="63">
        <v>5255793</v>
      </c>
      <c r="J399" s="5">
        <f t="shared" si="19"/>
        <v>35213</v>
      </c>
      <c r="K399" s="39">
        <f t="shared" si="20"/>
        <v>6.7000000000000002E-3</v>
      </c>
      <c r="L399" s="21" t="s">
        <v>874</v>
      </c>
      <c r="M399" s="25" t="s">
        <v>874</v>
      </c>
      <c r="O399"/>
      <c r="P399"/>
      <c r="Q399"/>
      <c r="R399"/>
      <c r="S399"/>
      <c r="T399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</row>
    <row r="400" spans="1:58" s="54" customFormat="1" x14ac:dyDescent="0.2">
      <c r="A400" s="2" t="s">
        <v>649</v>
      </c>
      <c r="B400" s="2" t="s">
        <v>650</v>
      </c>
      <c r="C400" s="2" t="s">
        <v>651</v>
      </c>
      <c r="D400" s="2" t="s">
        <v>652</v>
      </c>
      <c r="E400" s="38">
        <v>626407</v>
      </c>
      <c r="F400" s="78"/>
      <c r="G400" s="103">
        <v>1823</v>
      </c>
      <c r="H400" s="113">
        <f t="shared" si="18"/>
        <v>628230</v>
      </c>
      <c r="I400" s="63">
        <v>607772</v>
      </c>
      <c r="J400" s="5">
        <f t="shared" si="19"/>
        <v>-18635</v>
      </c>
      <c r="K400" s="39">
        <f t="shared" si="20"/>
        <v>-2.9700000000000001E-2</v>
      </c>
      <c r="L400" s="21" t="s">
        <v>874</v>
      </c>
      <c r="M400" s="25" t="s">
        <v>874</v>
      </c>
      <c r="O400"/>
      <c r="P400"/>
      <c r="Q400"/>
      <c r="R400"/>
      <c r="S400"/>
      <c r="T400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</row>
    <row r="401" spans="1:58" s="54" customFormat="1" x14ac:dyDescent="0.2">
      <c r="A401" s="2" t="s">
        <v>649</v>
      </c>
      <c r="B401" s="2" t="s">
        <v>650</v>
      </c>
      <c r="C401" s="2" t="s">
        <v>79</v>
      </c>
      <c r="D401" s="2" t="s">
        <v>653</v>
      </c>
      <c r="E401" s="38">
        <v>1085765</v>
      </c>
      <c r="F401" s="78"/>
      <c r="G401" s="103">
        <v>4738</v>
      </c>
      <c r="H401" s="113">
        <f t="shared" si="18"/>
        <v>1090503</v>
      </c>
      <c r="I401" s="63">
        <v>1102837</v>
      </c>
      <c r="J401" s="5">
        <f t="shared" si="19"/>
        <v>17072</v>
      </c>
      <c r="K401" s="39">
        <f t="shared" si="20"/>
        <v>1.5699999999999999E-2</v>
      </c>
      <c r="L401" s="21" t="s">
        <v>874</v>
      </c>
      <c r="M401" s="25" t="s">
        <v>874</v>
      </c>
      <c r="O401"/>
      <c r="P401"/>
      <c r="Q401"/>
      <c r="R401"/>
      <c r="S401"/>
      <c r="T401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</row>
    <row r="402" spans="1:58" s="54" customFormat="1" x14ac:dyDescent="0.2">
      <c r="A402" s="2" t="s">
        <v>649</v>
      </c>
      <c r="B402" s="2" t="s">
        <v>650</v>
      </c>
      <c r="C402" s="2" t="s">
        <v>168</v>
      </c>
      <c r="D402" s="2" t="s">
        <v>654</v>
      </c>
      <c r="E402" s="38">
        <v>11322166</v>
      </c>
      <c r="F402" s="78"/>
      <c r="G402" s="103">
        <v>61409</v>
      </c>
      <c r="H402" s="113">
        <f t="shared" si="18"/>
        <v>11383575</v>
      </c>
      <c r="I402" s="63">
        <v>11593208</v>
      </c>
      <c r="J402" s="5">
        <f t="shared" si="19"/>
        <v>271042</v>
      </c>
      <c r="K402" s="39">
        <f t="shared" si="20"/>
        <v>2.3900000000000001E-2</v>
      </c>
      <c r="L402" s="21" t="s">
        <v>874</v>
      </c>
      <c r="M402" s="25" t="s">
        <v>874</v>
      </c>
      <c r="O402"/>
      <c r="P402"/>
      <c r="Q402"/>
      <c r="R402"/>
      <c r="S402"/>
      <c r="T402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</row>
    <row r="403" spans="1:58" s="54" customFormat="1" x14ac:dyDescent="0.2">
      <c r="A403" s="2" t="s">
        <v>649</v>
      </c>
      <c r="B403" s="2" t="s">
        <v>650</v>
      </c>
      <c r="C403" s="2" t="s">
        <v>99</v>
      </c>
      <c r="D403" s="2" t="s">
        <v>655</v>
      </c>
      <c r="E403" s="38">
        <v>3454713</v>
      </c>
      <c r="F403" s="78"/>
      <c r="G403" s="103">
        <v>14213</v>
      </c>
      <c r="H403" s="113">
        <f t="shared" si="18"/>
        <v>3468926</v>
      </c>
      <c r="I403" s="63">
        <v>3526861</v>
      </c>
      <c r="J403" s="5">
        <f t="shared" si="19"/>
        <v>72148</v>
      </c>
      <c r="K403" s="39">
        <f t="shared" si="20"/>
        <v>2.0899999999999998E-2</v>
      </c>
      <c r="L403" s="21" t="s">
        <v>874</v>
      </c>
      <c r="M403" s="25" t="s">
        <v>874</v>
      </c>
      <c r="O403"/>
      <c r="P403"/>
      <c r="Q403"/>
      <c r="R403"/>
      <c r="S403"/>
      <c r="T40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</row>
    <row r="404" spans="1:58" s="54" customFormat="1" x14ac:dyDescent="0.2">
      <c r="A404" s="2" t="s">
        <v>649</v>
      </c>
      <c r="B404" s="2" t="s">
        <v>650</v>
      </c>
      <c r="C404" s="2" t="s">
        <v>447</v>
      </c>
      <c r="D404" s="2" t="s">
        <v>656</v>
      </c>
      <c r="E404" s="38">
        <v>62740</v>
      </c>
      <c r="F404" s="78"/>
      <c r="G404" s="103">
        <v>0</v>
      </c>
      <c r="H404" s="113">
        <f t="shared" si="18"/>
        <v>62740</v>
      </c>
      <c r="I404" s="63">
        <v>62475</v>
      </c>
      <c r="J404" s="5">
        <f t="shared" si="19"/>
        <v>-265</v>
      </c>
      <c r="K404" s="39">
        <f t="shared" si="20"/>
        <v>-4.1999999999999997E-3</v>
      </c>
      <c r="L404" s="21">
        <v>1</v>
      </c>
      <c r="M404" s="25">
        <v>1</v>
      </c>
      <c r="O404"/>
      <c r="P404"/>
      <c r="Q404"/>
      <c r="R404"/>
      <c r="S404"/>
      <c r="T404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</row>
    <row r="405" spans="1:58" s="54" customFormat="1" x14ac:dyDescent="0.2">
      <c r="A405" s="2" t="s">
        <v>649</v>
      </c>
      <c r="B405" s="2" t="s">
        <v>650</v>
      </c>
      <c r="C405" s="2" t="s">
        <v>224</v>
      </c>
      <c r="D405" s="2" t="s">
        <v>657</v>
      </c>
      <c r="E405" s="38">
        <v>690609</v>
      </c>
      <c r="F405" s="78"/>
      <c r="G405" s="103">
        <v>3575</v>
      </c>
      <c r="H405" s="113">
        <f t="shared" si="18"/>
        <v>694184</v>
      </c>
      <c r="I405" s="63">
        <v>625177</v>
      </c>
      <c r="J405" s="5">
        <f t="shared" si="19"/>
        <v>-65432</v>
      </c>
      <c r="K405" s="39">
        <f t="shared" si="20"/>
        <v>-9.4700000000000006E-2</v>
      </c>
      <c r="L405" s="21" t="s">
        <v>874</v>
      </c>
      <c r="M405" s="25" t="s">
        <v>874</v>
      </c>
      <c r="O405"/>
      <c r="P405"/>
      <c r="Q405"/>
      <c r="R405"/>
      <c r="S405"/>
      <c r="T405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</row>
    <row r="406" spans="1:58" s="54" customFormat="1" x14ac:dyDescent="0.2">
      <c r="A406" s="2" t="s">
        <v>649</v>
      </c>
      <c r="B406" s="2" t="s">
        <v>650</v>
      </c>
      <c r="C406" s="2" t="s">
        <v>460</v>
      </c>
      <c r="D406" s="2" t="s">
        <v>658</v>
      </c>
      <c r="E406" s="38">
        <v>908059</v>
      </c>
      <c r="F406" s="78"/>
      <c r="G406" s="103">
        <v>4458</v>
      </c>
      <c r="H406" s="113">
        <f t="shared" si="18"/>
        <v>912517</v>
      </c>
      <c r="I406" s="63">
        <v>858230</v>
      </c>
      <c r="J406" s="5">
        <f t="shared" si="19"/>
        <v>-49829</v>
      </c>
      <c r="K406" s="39">
        <f t="shared" si="20"/>
        <v>-5.4899999999999997E-2</v>
      </c>
      <c r="L406" s="21" t="s">
        <v>874</v>
      </c>
      <c r="M406" s="25" t="s">
        <v>874</v>
      </c>
      <c r="O406"/>
      <c r="P406"/>
      <c r="Q406"/>
      <c r="R406"/>
      <c r="S406"/>
      <c r="T406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</row>
    <row r="407" spans="1:58" s="54" customFormat="1" x14ac:dyDescent="0.2">
      <c r="A407" s="2" t="s">
        <v>659</v>
      </c>
      <c r="B407" s="2" t="s">
        <v>660</v>
      </c>
      <c r="C407" s="2" t="s">
        <v>510</v>
      </c>
      <c r="D407" s="2" t="s">
        <v>661</v>
      </c>
      <c r="E407" s="38">
        <v>1080132</v>
      </c>
      <c r="F407" s="78"/>
      <c r="G407" s="103">
        <v>4420</v>
      </c>
      <c r="H407" s="113">
        <f t="shared" si="18"/>
        <v>1084552</v>
      </c>
      <c r="I407" s="63">
        <v>1118263</v>
      </c>
      <c r="J407" s="5">
        <f t="shared" si="19"/>
        <v>38131</v>
      </c>
      <c r="K407" s="39">
        <f t="shared" si="20"/>
        <v>3.5299999999999998E-2</v>
      </c>
      <c r="L407" s="21" t="s">
        <v>874</v>
      </c>
      <c r="M407" s="25" t="s">
        <v>874</v>
      </c>
      <c r="O407"/>
      <c r="P407"/>
      <c r="Q407"/>
      <c r="R407"/>
      <c r="S407"/>
      <c r="T407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</row>
    <row r="408" spans="1:58" s="54" customFormat="1" x14ac:dyDescent="0.2">
      <c r="A408" s="2" t="s">
        <v>659</v>
      </c>
      <c r="B408" s="2" t="s">
        <v>660</v>
      </c>
      <c r="C408" s="2" t="s">
        <v>12</v>
      </c>
      <c r="D408" s="2" t="s">
        <v>662</v>
      </c>
      <c r="E408" s="38">
        <v>1264249</v>
      </c>
      <c r="F408" s="78"/>
      <c r="G408" s="103">
        <v>4353</v>
      </c>
      <c r="H408" s="113">
        <f t="shared" si="18"/>
        <v>1268602</v>
      </c>
      <c r="I408" s="63">
        <v>1241070</v>
      </c>
      <c r="J408" s="5">
        <f t="shared" si="19"/>
        <v>-23179</v>
      </c>
      <c r="K408" s="39">
        <f t="shared" si="20"/>
        <v>-1.83E-2</v>
      </c>
      <c r="L408" s="21" t="s">
        <v>874</v>
      </c>
      <c r="M408" s="25" t="s">
        <v>874</v>
      </c>
      <c r="O408"/>
      <c r="P408"/>
      <c r="Q408"/>
      <c r="R408"/>
      <c r="S408"/>
      <c r="T408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</row>
    <row r="409" spans="1:58" s="54" customFormat="1" x14ac:dyDescent="0.2">
      <c r="A409" s="2" t="s">
        <v>659</v>
      </c>
      <c r="B409" s="2" t="s">
        <v>660</v>
      </c>
      <c r="C409" s="2" t="s">
        <v>663</v>
      </c>
      <c r="D409" s="2" t="s">
        <v>664</v>
      </c>
      <c r="E409" s="38">
        <v>585610</v>
      </c>
      <c r="F409" s="78"/>
      <c r="G409" s="103">
        <v>2062</v>
      </c>
      <c r="H409" s="113">
        <f t="shared" si="18"/>
        <v>587672</v>
      </c>
      <c r="I409" s="63">
        <v>534165</v>
      </c>
      <c r="J409" s="5">
        <f t="shared" si="19"/>
        <v>-51445</v>
      </c>
      <c r="K409" s="39">
        <f t="shared" si="20"/>
        <v>-8.7800000000000003E-2</v>
      </c>
      <c r="L409" s="21" t="s">
        <v>874</v>
      </c>
      <c r="M409" s="25" t="s">
        <v>874</v>
      </c>
      <c r="O409"/>
      <c r="P409"/>
      <c r="Q409"/>
      <c r="R409"/>
      <c r="S409"/>
      <c r="T409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</row>
    <row r="410" spans="1:58" s="54" customFormat="1" x14ac:dyDescent="0.2">
      <c r="A410" s="2" t="s">
        <v>659</v>
      </c>
      <c r="B410" s="2" t="s">
        <v>660</v>
      </c>
      <c r="C410" s="2" t="s">
        <v>665</v>
      </c>
      <c r="D410" s="2" t="s">
        <v>666</v>
      </c>
      <c r="E410" s="38">
        <v>396973</v>
      </c>
      <c r="F410" s="78"/>
      <c r="G410" s="103">
        <v>1819</v>
      </c>
      <c r="H410" s="113">
        <f t="shared" si="18"/>
        <v>398792</v>
      </c>
      <c r="I410" s="63">
        <v>366852</v>
      </c>
      <c r="J410" s="5">
        <f t="shared" si="19"/>
        <v>-30121</v>
      </c>
      <c r="K410" s="39">
        <f t="shared" si="20"/>
        <v>-7.5899999999999995E-2</v>
      </c>
      <c r="L410" s="21" t="s">
        <v>874</v>
      </c>
      <c r="M410" s="25" t="s">
        <v>874</v>
      </c>
      <c r="O410"/>
      <c r="P410"/>
      <c r="Q410"/>
      <c r="R410"/>
      <c r="S410"/>
      <c r="T410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</row>
    <row r="411" spans="1:58" s="54" customFormat="1" x14ac:dyDescent="0.2">
      <c r="A411" s="1" t="s">
        <v>659</v>
      </c>
      <c r="B411" s="1" t="s">
        <v>660</v>
      </c>
      <c r="C411" s="1" t="s">
        <v>858</v>
      </c>
      <c r="D411" s="1" t="s">
        <v>895</v>
      </c>
      <c r="E411" s="38">
        <v>224518</v>
      </c>
      <c r="F411" s="78"/>
      <c r="G411" s="103">
        <v>464</v>
      </c>
      <c r="H411" s="113">
        <f t="shared" si="18"/>
        <v>224982</v>
      </c>
      <c r="I411" s="63">
        <v>410882</v>
      </c>
      <c r="J411" s="5">
        <f t="shared" si="19"/>
        <v>186364</v>
      </c>
      <c r="K411" s="39">
        <f t="shared" si="20"/>
        <v>0.83009999999999995</v>
      </c>
      <c r="L411" s="21" t="s">
        <v>874</v>
      </c>
      <c r="M411" s="25" t="s">
        <v>874</v>
      </c>
      <c r="O411"/>
      <c r="P411"/>
      <c r="Q411"/>
      <c r="R411"/>
      <c r="S411"/>
      <c r="T411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</row>
    <row r="412" spans="1:58" s="54" customFormat="1" x14ac:dyDescent="0.2">
      <c r="A412" s="2" t="s">
        <v>659</v>
      </c>
      <c r="B412" s="2" t="s">
        <v>660</v>
      </c>
      <c r="C412" s="2" t="s">
        <v>26</v>
      </c>
      <c r="D412" s="2" t="s">
        <v>667</v>
      </c>
      <c r="E412" s="38">
        <v>2767253</v>
      </c>
      <c r="F412" s="78"/>
      <c r="G412" s="103">
        <v>8356</v>
      </c>
      <c r="H412" s="113">
        <f t="shared" si="18"/>
        <v>2775609</v>
      </c>
      <c r="I412" s="63">
        <v>2809313</v>
      </c>
      <c r="J412" s="5">
        <f t="shared" si="19"/>
        <v>42060</v>
      </c>
      <c r="K412" s="39">
        <f t="shared" si="20"/>
        <v>1.52E-2</v>
      </c>
      <c r="L412" s="21" t="s">
        <v>874</v>
      </c>
      <c r="M412" s="25" t="s">
        <v>874</v>
      </c>
      <c r="O412"/>
      <c r="P412"/>
      <c r="Q412"/>
      <c r="R412"/>
      <c r="S412"/>
      <c r="T412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</row>
    <row r="413" spans="1:58" s="54" customFormat="1" x14ac:dyDescent="0.2">
      <c r="A413" s="2" t="s">
        <v>659</v>
      </c>
      <c r="B413" s="2" t="s">
        <v>660</v>
      </c>
      <c r="C413" s="2" t="s">
        <v>57</v>
      </c>
      <c r="D413" s="2" t="s">
        <v>668</v>
      </c>
      <c r="E413" s="38">
        <v>999785</v>
      </c>
      <c r="F413" s="78"/>
      <c r="G413" s="103">
        <v>5332</v>
      </c>
      <c r="H413" s="113">
        <f t="shared" si="18"/>
        <v>1005117</v>
      </c>
      <c r="I413" s="63">
        <v>953648</v>
      </c>
      <c r="J413" s="5">
        <f t="shared" si="19"/>
        <v>-46137</v>
      </c>
      <c r="K413" s="39">
        <f t="shared" si="20"/>
        <v>-4.6100000000000002E-2</v>
      </c>
      <c r="L413" s="21" t="s">
        <v>874</v>
      </c>
      <c r="M413" s="25" t="s">
        <v>874</v>
      </c>
      <c r="O413"/>
      <c r="P413"/>
      <c r="Q413"/>
      <c r="R413"/>
      <c r="S413"/>
      <c r="T41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</row>
    <row r="414" spans="1:58" s="54" customFormat="1" x14ac:dyDescent="0.2">
      <c r="A414" s="2" t="s">
        <v>659</v>
      </c>
      <c r="B414" s="2" t="s">
        <v>660</v>
      </c>
      <c r="C414" s="2" t="s">
        <v>18</v>
      </c>
      <c r="D414" s="2" t="s">
        <v>669</v>
      </c>
      <c r="E414" s="38">
        <v>1175866</v>
      </c>
      <c r="F414" s="78"/>
      <c r="G414" s="103">
        <v>4195</v>
      </c>
      <c r="H414" s="113">
        <f t="shared" si="18"/>
        <v>1180061</v>
      </c>
      <c r="I414" s="63">
        <v>1196323</v>
      </c>
      <c r="J414" s="5">
        <f t="shared" si="19"/>
        <v>20457</v>
      </c>
      <c r="K414" s="39">
        <f t="shared" si="20"/>
        <v>1.7399999999999999E-2</v>
      </c>
      <c r="L414" s="21" t="s">
        <v>874</v>
      </c>
      <c r="M414" s="25" t="s">
        <v>874</v>
      </c>
      <c r="O414"/>
      <c r="P414"/>
      <c r="Q414"/>
      <c r="R414"/>
      <c r="S414"/>
      <c r="T414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</row>
    <row r="415" spans="1:58" s="54" customFormat="1" x14ac:dyDescent="0.2">
      <c r="A415" s="2" t="s">
        <v>659</v>
      </c>
      <c r="B415" s="2" t="s">
        <v>660</v>
      </c>
      <c r="C415" s="2" t="s">
        <v>369</v>
      </c>
      <c r="D415" s="2" t="s">
        <v>670</v>
      </c>
      <c r="E415" s="38">
        <v>37597</v>
      </c>
      <c r="F415" s="78"/>
      <c r="G415" s="103">
        <v>0</v>
      </c>
      <c r="H415" s="113">
        <f t="shared" si="18"/>
        <v>37597</v>
      </c>
      <c r="I415" s="63">
        <v>36446</v>
      </c>
      <c r="J415" s="5">
        <f t="shared" si="19"/>
        <v>-1151</v>
      </c>
      <c r="K415" s="39">
        <f t="shared" si="20"/>
        <v>-3.0599999999999999E-2</v>
      </c>
      <c r="L415" s="21">
        <v>1</v>
      </c>
      <c r="M415" s="25">
        <v>1</v>
      </c>
      <c r="O415"/>
      <c r="P415"/>
      <c r="Q415"/>
      <c r="R415"/>
      <c r="S415"/>
      <c r="T415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</row>
    <row r="416" spans="1:58" s="54" customFormat="1" x14ac:dyDescent="0.2">
      <c r="A416" s="2" t="s">
        <v>659</v>
      </c>
      <c r="B416" s="2" t="s">
        <v>660</v>
      </c>
      <c r="C416" s="2" t="s">
        <v>233</v>
      </c>
      <c r="D416" s="2" t="s">
        <v>671</v>
      </c>
      <c r="E416" s="38">
        <v>1653184</v>
      </c>
      <c r="F416" s="78"/>
      <c r="G416" s="103">
        <v>5282</v>
      </c>
      <c r="H416" s="113">
        <f t="shared" si="18"/>
        <v>1658466</v>
      </c>
      <c r="I416" s="63">
        <v>1632532</v>
      </c>
      <c r="J416" s="5">
        <f t="shared" si="19"/>
        <v>-20652</v>
      </c>
      <c r="K416" s="39">
        <f t="shared" si="20"/>
        <v>-1.2500000000000001E-2</v>
      </c>
      <c r="L416" s="21" t="s">
        <v>874</v>
      </c>
      <c r="M416" s="25" t="s">
        <v>874</v>
      </c>
      <c r="O416"/>
      <c r="P416"/>
      <c r="Q416"/>
      <c r="R416"/>
      <c r="S416"/>
      <c r="T416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</row>
    <row r="417" spans="1:58" s="54" customFormat="1" x14ac:dyDescent="0.2">
      <c r="A417" s="2" t="s">
        <v>659</v>
      </c>
      <c r="B417" s="2" t="s">
        <v>660</v>
      </c>
      <c r="C417" s="2" t="s">
        <v>20</v>
      </c>
      <c r="D417" s="2" t="s">
        <v>672</v>
      </c>
      <c r="E417" s="38">
        <v>453412</v>
      </c>
      <c r="F417" s="78"/>
      <c r="G417" s="103">
        <v>2789</v>
      </c>
      <c r="H417" s="113">
        <f t="shared" si="18"/>
        <v>456201</v>
      </c>
      <c r="I417" s="63">
        <v>488142</v>
      </c>
      <c r="J417" s="5">
        <f t="shared" si="19"/>
        <v>34730</v>
      </c>
      <c r="K417" s="39">
        <f t="shared" si="20"/>
        <v>7.6600000000000001E-2</v>
      </c>
      <c r="L417" s="21" t="s">
        <v>874</v>
      </c>
      <c r="M417" s="25" t="s">
        <v>874</v>
      </c>
      <c r="O417"/>
      <c r="P417"/>
      <c r="Q417"/>
      <c r="R417"/>
      <c r="S417"/>
      <c r="T417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</row>
    <row r="418" spans="1:58" s="54" customFormat="1" x14ac:dyDescent="0.2">
      <c r="A418" s="2" t="s">
        <v>659</v>
      </c>
      <c r="B418" s="2" t="s">
        <v>660</v>
      </c>
      <c r="C418" s="2" t="s">
        <v>673</v>
      </c>
      <c r="D418" s="2" t="s">
        <v>674</v>
      </c>
      <c r="E418" s="38">
        <v>1251955</v>
      </c>
      <c r="F418" s="78"/>
      <c r="G418" s="103">
        <v>5018</v>
      </c>
      <c r="H418" s="113">
        <f t="shared" si="18"/>
        <v>1256973</v>
      </c>
      <c r="I418" s="63">
        <v>1251927</v>
      </c>
      <c r="J418" s="5">
        <f t="shared" si="19"/>
        <v>-28</v>
      </c>
      <c r="K418" s="39">
        <f t="shared" si="20"/>
        <v>0</v>
      </c>
      <c r="L418" s="21" t="s">
        <v>874</v>
      </c>
      <c r="M418" s="25" t="s">
        <v>874</v>
      </c>
      <c r="O418"/>
      <c r="P418"/>
      <c r="Q418"/>
      <c r="R418"/>
      <c r="S418"/>
      <c r="T418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</row>
    <row r="419" spans="1:58" s="54" customFormat="1" x14ac:dyDescent="0.2">
      <c r="A419" s="2" t="s">
        <v>659</v>
      </c>
      <c r="B419" s="2" t="s">
        <v>660</v>
      </c>
      <c r="C419" s="2" t="s">
        <v>22</v>
      </c>
      <c r="D419" s="2" t="s">
        <v>675</v>
      </c>
      <c r="E419" s="38">
        <v>1605960</v>
      </c>
      <c r="F419" s="78"/>
      <c r="G419" s="103">
        <v>4730</v>
      </c>
      <c r="H419" s="113">
        <f t="shared" si="18"/>
        <v>1610690</v>
      </c>
      <c r="I419" s="63">
        <v>1641243</v>
      </c>
      <c r="J419" s="5">
        <f t="shared" si="19"/>
        <v>35283</v>
      </c>
      <c r="K419" s="39">
        <f t="shared" si="20"/>
        <v>2.1999999999999999E-2</v>
      </c>
      <c r="L419" s="21" t="s">
        <v>874</v>
      </c>
      <c r="M419" s="25" t="s">
        <v>874</v>
      </c>
      <c r="O419"/>
      <c r="P419"/>
      <c r="Q419"/>
      <c r="R419"/>
      <c r="S419"/>
      <c r="T419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</row>
    <row r="420" spans="1:58" s="54" customFormat="1" x14ac:dyDescent="0.2">
      <c r="A420" s="2" t="s">
        <v>659</v>
      </c>
      <c r="B420" s="2" t="s">
        <v>660</v>
      </c>
      <c r="C420" s="2" t="s">
        <v>676</v>
      </c>
      <c r="D420" s="2" t="s">
        <v>677</v>
      </c>
      <c r="E420" s="38">
        <v>550664</v>
      </c>
      <c r="F420" s="78"/>
      <c r="G420" s="103">
        <v>1779</v>
      </c>
      <c r="H420" s="113">
        <f t="shared" si="18"/>
        <v>552443</v>
      </c>
      <c r="I420" s="63">
        <v>535622</v>
      </c>
      <c r="J420" s="5">
        <f t="shared" si="19"/>
        <v>-15042</v>
      </c>
      <c r="K420" s="39">
        <f t="shared" si="20"/>
        <v>-2.7300000000000001E-2</v>
      </c>
      <c r="L420" s="21" t="s">
        <v>874</v>
      </c>
      <c r="M420" s="25" t="s">
        <v>874</v>
      </c>
      <c r="O420"/>
      <c r="P420"/>
      <c r="Q420"/>
      <c r="R420"/>
      <c r="S420"/>
      <c r="T420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</row>
    <row r="421" spans="1:58" s="54" customFormat="1" x14ac:dyDescent="0.2">
      <c r="A421" s="2" t="s">
        <v>659</v>
      </c>
      <c r="B421" s="2" t="s">
        <v>660</v>
      </c>
      <c r="C421" s="2" t="s">
        <v>71</v>
      </c>
      <c r="D421" s="2" t="s">
        <v>678</v>
      </c>
      <c r="E421" s="38">
        <v>9348638</v>
      </c>
      <c r="F421" s="78"/>
      <c r="G421" s="103">
        <v>30979</v>
      </c>
      <c r="H421" s="113">
        <f t="shared" si="18"/>
        <v>9379617</v>
      </c>
      <c r="I421" s="63">
        <v>9221580</v>
      </c>
      <c r="J421" s="5">
        <f t="shared" si="19"/>
        <v>-127058</v>
      </c>
      <c r="K421" s="39">
        <f t="shared" si="20"/>
        <v>-1.3599999999999999E-2</v>
      </c>
      <c r="L421" s="21" t="s">
        <v>874</v>
      </c>
      <c r="M421" s="25" t="s">
        <v>874</v>
      </c>
      <c r="O421"/>
      <c r="P421"/>
      <c r="Q421"/>
      <c r="R421"/>
      <c r="S421"/>
      <c r="T421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</row>
    <row r="422" spans="1:58" s="54" customFormat="1" x14ac:dyDescent="0.2">
      <c r="A422" s="2" t="s">
        <v>679</v>
      </c>
      <c r="B422" s="2" t="s">
        <v>680</v>
      </c>
      <c r="C422" s="2" t="s">
        <v>26</v>
      </c>
      <c r="D422" s="2" t="s">
        <v>681</v>
      </c>
      <c r="E422" s="38">
        <v>1283375</v>
      </c>
      <c r="F422" s="78"/>
      <c r="G422" s="103">
        <v>5230</v>
      </c>
      <c r="H422" s="113">
        <f t="shared" si="18"/>
        <v>1288605</v>
      </c>
      <c r="I422" s="63">
        <v>1345749</v>
      </c>
      <c r="J422" s="5">
        <f t="shared" si="19"/>
        <v>62374</v>
      </c>
      <c r="K422" s="39">
        <f t="shared" si="20"/>
        <v>4.8599999999999997E-2</v>
      </c>
      <c r="L422" s="21" t="s">
        <v>874</v>
      </c>
      <c r="M422" s="25" t="s">
        <v>874</v>
      </c>
      <c r="O422"/>
      <c r="P422"/>
      <c r="Q422"/>
      <c r="R422"/>
      <c r="S422"/>
      <c r="T422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</row>
    <row r="423" spans="1:58" s="54" customFormat="1" x14ac:dyDescent="0.2">
      <c r="A423" s="2" t="s">
        <v>679</v>
      </c>
      <c r="B423" s="2" t="s">
        <v>680</v>
      </c>
      <c r="C423" s="2" t="s">
        <v>67</v>
      </c>
      <c r="D423" s="2" t="s">
        <v>682</v>
      </c>
      <c r="E423" s="38">
        <v>1867674</v>
      </c>
      <c r="F423" s="78"/>
      <c r="G423" s="103">
        <v>6110</v>
      </c>
      <c r="H423" s="113">
        <f t="shared" si="18"/>
        <v>1873784</v>
      </c>
      <c r="I423" s="63">
        <v>1966349</v>
      </c>
      <c r="J423" s="5">
        <f t="shared" si="19"/>
        <v>98675</v>
      </c>
      <c r="K423" s="39">
        <f t="shared" si="20"/>
        <v>5.28E-2</v>
      </c>
      <c r="L423" s="21" t="s">
        <v>874</v>
      </c>
      <c r="M423" s="25" t="s">
        <v>874</v>
      </c>
      <c r="O423"/>
      <c r="P423"/>
      <c r="Q423"/>
      <c r="R423"/>
      <c r="S423"/>
      <c r="T42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</row>
    <row r="424" spans="1:58" s="54" customFormat="1" x14ac:dyDescent="0.2">
      <c r="A424" s="2" t="s">
        <v>679</v>
      </c>
      <c r="B424" s="2" t="s">
        <v>680</v>
      </c>
      <c r="C424" s="2" t="s">
        <v>168</v>
      </c>
      <c r="D424" s="2" t="s">
        <v>683</v>
      </c>
      <c r="E424" s="38">
        <v>6444689</v>
      </c>
      <c r="F424" s="78"/>
      <c r="G424" s="103">
        <v>19788</v>
      </c>
      <c r="H424" s="113">
        <f t="shared" si="18"/>
        <v>6464477</v>
      </c>
      <c r="I424" s="63">
        <v>6521516</v>
      </c>
      <c r="J424" s="5">
        <f t="shared" si="19"/>
        <v>76827</v>
      </c>
      <c r="K424" s="39">
        <f t="shared" si="20"/>
        <v>1.1900000000000001E-2</v>
      </c>
      <c r="L424" s="21" t="s">
        <v>874</v>
      </c>
      <c r="M424" s="25" t="s">
        <v>874</v>
      </c>
      <c r="O424"/>
      <c r="P424"/>
      <c r="Q424"/>
      <c r="R424"/>
      <c r="S424"/>
      <c r="T424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</row>
    <row r="425" spans="1:58" s="54" customFormat="1" x14ac:dyDescent="0.2">
      <c r="A425" s="2" t="s">
        <v>679</v>
      </c>
      <c r="B425" s="2" t="s">
        <v>680</v>
      </c>
      <c r="C425" s="2" t="s">
        <v>41</v>
      </c>
      <c r="D425" s="2" t="s">
        <v>684</v>
      </c>
      <c r="E425" s="38">
        <v>8957693</v>
      </c>
      <c r="F425" s="78"/>
      <c r="G425" s="103">
        <v>29305</v>
      </c>
      <c r="H425" s="113">
        <f t="shared" si="18"/>
        <v>8986998</v>
      </c>
      <c r="I425" s="63">
        <v>8851819</v>
      </c>
      <c r="J425" s="5">
        <f t="shared" si="19"/>
        <v>-105874</v>
      </c>
      <c r="K425" s="39">
        <f t="shared" si="20"/>
        <v>-1.18E-2</v>
      </c>
      <c r="L425" s="21" t="s">
        <v>874</v>
      </c>
      <c r="M425" s="25" t="s">
        <v>874</v>
      </c>
      <c r="O425"/>
      <c r="P425"/>
      <c r="Q425"/>
      <c r="R425"/>
      <c r="S425"/>
      <c r="T425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</row>
    <row r="426" spans="1:58" s="54" customFormat="1" x14ac:dyDescent="0.2">
      <c r="A426" s="2" t="s">
        <v>679</v>
      </c>
      <c r="B426" s="2" t="s">
        <v>680</v>
      </c>
      <c r="C426" s="2" t="s">
        <v>685</v>
      </c>
      <c r="D426" s="2" t="s">
        <v>686</v>
      </c>
      <c r="E426" s="38">
        <v>2672360</v>
      </c>
      <c r="F426" s="78"/>
      <c r="G426" s="103">
        <v>8674</v>
      </c>
      <c r="H426" s="113">
        <f t="shared" si="18"/>
        <v>2681034</v>
      </c>
      <c r="I426" s="63">
        <v>2941939</v>
      </c>
      <c r="J426" s="5">
        <f t="shared" si="19"/>
        <v>269579</v>
      </c>
      <c r="K426" s="39">
        <f t="shared" si="20"/>
        <v>0.1009</v>
      </c>
      <c r="L426" s="21" t="s">
        <v>874</v>
      </c>
      <c r="M426" s="25" t="s">
        <v>874</v>
      </c>
      <c r="O426"/>
      <c r="P426"/>
      <c r="Q426"/>
      <c r="R426"/>
      <c r="S426"/>
      <c r="T426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</row>
    <row r="427" spans="1:58" s="54" customFormat="1" x14ac:dyDescent="0.2">
      <c r="A427" s="2" t="s">
        <v>679</v>
      </c>
      <c r="B427" s="2" t="s">
        <v>680</v>
      </c>
      <c r="C427" s="2" t="s">
        <v>22</v>
      </c>
      <c r="D427" s="2" t="s">
        <v>687</v>
      </c>
      <c r="E427" s="38">
        <v>1289418</v>
      </c>
      <c r="F427" s="78"/>
      <c r="G427" s="103">
        <v>5910</v>
      </c>
      <c r="H427" s="113">
        <f t="shared" si="18"/>
        <v>1295328</v>
      </c>
      <c r="I427" s="63">
        <v>1154945</v>
      </c>
      <c r="J427" s="5">
        <f t="shared" si="19"/>
        <v>-134473</v>
      </c>
      <c r="K427" s="39">
        <f t="shared" si="20"/>
        <v>-0.1043</v>
      </c>
      <c r="L427" s="21" t="s">
        <v>874</v>
      </c>
      <c r="M427" s="25" t="s">
        <v>874</v>
      </c>
      <c r="O427"/>
      <c r="P427"/>
      <c r="Q427"/>
      <c r="R427"/>
      <c r="S427"/>
      <c r="T427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</row>
    <row r="428" spans="1:58" s="54" customFormat="1" x14ac:dyDescent="0.2">
      <c r="A428" s="2" t="s">
        <v>679</v>
      </c>
      <c r="B428" s="2" t="s">
        <v>680</v>
      </c>
      <c r="C428" s="2" t="s">
        <v>356</v>
      </c>
      <c r="D428" s="2" t="s">
        <v>688</v>
      </c>
      <c r="E428" s="38">
        <v>964336</v>
      </c>
      <c r="F428" s="78"/>
      <c r="G428" s="103">
        <v>3740</v>
      </c>
      <c r="H428" s="113">
        <f t="shared" si="18"/>
        <v>968076</v>
      </c>
      <c r="I428" s="63">
        <v>1001769</v>
      </c>
      <c r="J428" s="5">
        <f t="shared" si="19"/>
        <v>37433</v>
      </c>
      <c r="K428" s="39">
        <f t="shared" si="20"/>
        <v>3.8800000000000001E-2</v>
      </c>
      <c r="L428" s="21" t="s">
        <v>874</v>
      </c>
      <c r="M428" s="25" t="s">
        <v>874</v>
      </c>
      <c r="O428"/>
      <c r="P428"/>
      <c r="Q428"/>
      <c r="R428"/>
      <c r="S428"/>
      <c r="T428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</row>
    <row r="429" spans="1:58" s="54" customFormat="1" x14ac:dyDescent="0.2">
      <c r="A429" s="2" t="s">
        <v>689</v>
      </c>
      <c r="B429" s="2" t="s">
        <v>690</v>
      </c>
      <c r="C429" s="2" t="s">
        <v>153</v>
      </c>
      <c r="D429" s="2" t="s">
        <v>691</v>
      </c>
      <c r="E429" s="38">
        <v>1371905</v>
      </c>
      <c r="F429" s="78"/>
      <c r="G429" s="103">
        <v>5773</v>
      </c>
      <c r="H429" s="113">
        <f t="shared" si="18"/>
        <v>1377678</v>
      </c>
      <c r="I429" s="63">
        <v>1391246</v>
      </c>
      <c r="J429" s="5">
        <f t="shared" si="19"/>
        <v>19341</v>
      </c>
      <c r="K429" s="39">
        <f t="shared" si="20"/>
        <v>1.41E-2</v>
      </c>
      <c r="L429" s="21" t="s">
        <v>874</v>
      </c>
      <c r="M429" s="25" t="s">
        <v>874</v>
      </c>
      <c r="O429"/>
      <c r="P429"/>
      <c r="Q429"/>
      <c r="R429"/>
      <c r="S429"/>
      <c r="T429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</row>
    <row r="430" spans="1:58" s="54" customFormat="1" x14ac:dyDescent="0.2">
      <c r="A430" s="2" t="s">
        <v>689</v>
      </c>
      <c r="B430" s="2" t="s">
        <v>690</v>
      </c>
      <c r="C430" s="2" t="s">
        <v>392</v>
      </c>
      <c r="D430" s="2" t="s">
        <v>274</v>
      </c>
      <c r="E430" s="38">
        <v>624807</v>
      </c>
      <c r="F430" s="78"/>
      <c r="G430" s="103">
        <v>4325</v>
      </c>
      <c r="H430" s="113">
        <f t="shared" si="18"/>
        <v>629132</v>
      </c>
      <c r="I430" s="63">
        <v>840447</v>
      </c>
      <c r="J430" s="5">
        <f t="shared" si="19"/>
        <v>215640</v>
      </c>
      <c r="K430" s="39">
        <f t="shared" si="20"/>
        <v>0.34510000000000002</v>
      </c>
      <c r="L430" s="21" t="s">
        <v>874</v>
      </c>
      <c r="M430" s="25" t="s">
        <v>874</v>
      </c>
      <c r="O430"/>
      <c r="P430"/>
      <c r="Q430"/>
      <c r="R430"/>
      <c r="S430"/>
      <c r="T430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</row>
    <row r="431" spans="1:58" s="54" customFormat="1" x14ac:dyDescent="0.2">
      <c r="A431" s="2" t="s">
        <v>689</v>
      </c>
      <c r="B431" s="2" t="s">
        <v>690</v>
      </c>
      <c r="C431" s="2" t="s">
        <v>12</v>
      </c>
      <c r="D431" s="2" t="s">
        <v>692</v>
      </c>
      <c r="E431" s="38">
        <v>1379096</v>
      </c>
      <c r="F431" s="78"/>
      <c r="G431" s="103">
        <v>3215</v>
      </c>
      <c r="H431" s="113">
        <f t="shared" si="18"/>
        <v>1382311</v>
      </c>
      <c r="I431" s="63">
        <v>1370632</v>
      </c>
      <c r="J431" s="5">
        <f t="shared" si="19"/>
        <v>-8464</v>
      </c>
      <c r="K431" s="39">
        <f t="shared" si="20"/>
        <v>-6.1000000000000004E-3</v>
      </c>
      <c r="L431" s="21" t="s">
        <v>874</v>
      </c>
      <c r="M431" s="25" t="s">
        <v>874</v>
      </c>
      <c r="O431"/>
      <c r="P431"/>
      <c r="Q431"/>
      <c r="R431"/>
      <c r="S431"/>
      <c r="T431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</row>
    <row r="432" spans="1:58" s="54" customFormat="1" x14ac:dyDescent="0.2">
      <c r="A432" s="2" t="s">
        <v>689</v>
      </c>
      <c r="B432" s="2" t="s">
        <v>690</v>
      </c>
      <c r="C432" s="2" t="s">
        <v>14</v>
      </c>
      <c r="D432" s="2" t="s">
        <v>693</v>
      </c>
      <c r="E432" s="38">
        <v>1425790</v>
      </c>
      <c r="F432" s="78"/>
      <c r="G432" s="103">
        <v>3832</v>
      </c>
      <c r="H432" s="113">
        <f t="shared" si="18"/>
        <v>1429622</v>
      </c>
      <c r="I432" s="63">
        <v>1399944</v>
      </c>
      <c r="J432" s="5">
        <f t="shared" si="19"/>
        <v>-25846</v>
      </c>
      <c r="K432" s="39">
        <f t="shared" si="20"/>
        <v>-1.8100000000000002E-2</v>
      </c>
      <c r="L432" s="21" t="s">
        <v>874</v>
      </c>
      <c r="M432" s="25" t="s">
        <v>874</v>
      </c>
      <c r="O432"/>
      <c r="P432"/>
      <c r="Q432"/>
      <c r="R432"/>
      <c r="S432"/>
      <c r="T432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</row>
    <row r="433" spans="1:58" s="54" customFormat="1" x14ac:dyDescent="0.2">
      <c r="A433" s="2" t="s">
        <v>689</v>
      </c>
      <c r="B433" s="2" t="s">
        <v>690</v>
      </c>
      <c r="C433" s="2" t="s">
        <v>26</v>
      </c>
      <c r="D433" s="2" t="s">
        <v>694</v>
      </c>
      <c r="E433" s="38">
        <v>6062711</v>
      </c>
      <c r="F433" s="78"/>
      <c r="G433" s="103">
        <v>18285</v>
      </c>
      <c r="H433" s="113">
        <f t="shared" si="18"/>
        <v>6080996</v>
      </c>
      <c r="I433" s="63">
        <v>6018364</v>
      </c>
      <c r="J433" s="5">
        <f t="shared" si="19"/>
        <v>-44347</v>
      </c>
      <c r="K433" s="39">
        <f t="shared" si="20"/>
        <v>-7.3000000000000001E-3</v>
      </c>
      <c r="L433" s="21" t="s">
        <v>874</v>
      </c>
      <c r="M433" s="25" t="s">
        <v>874</v>
      </c>
      <c r="O433"/>
      <c r="P433"/>
      <c r="Q433"/>
      <c r="R433"/>
      <c r="S433"/>
      <c r="T43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</row>
    <row r="434" spans="1:58" s="54" customFormat="1" x14ac:dyDescent="0.2">
      <c r="A434" s="2" t="s">
        <v>689</v>
      </c>
      <c r="B434" s="2" t="s">
        <v>690</v>
      </c>
      <c r="C434" s="2" t="s">
        <v>57</v>
      </c>
      <c r="D434" s="2" t="s">
        <v>695</v>
      </c>
      <c r="E434" s="38">
        <v>2559248</v>
      </c>
      <c r="F434" s="78"/>
      <c r="G434" s="103">
        <v>7411</v>
      </c>
      <c r="H434" s="113">
        <f t="shared" si="18"/>
        <v>2566659</v>
      </c>
      <c r="I434" s="63">
        <v>2723048</v>
      </c>
      <c r="J434" s="5">
        <f t="shared" si="19"/>
        <v>163800</v>
      </c>
      <c r="K434" s="39">
        <f t="shared" si="20"/>
        <v>6.4000000000000001E-2</v>
      </c>
      <c r="L434" s="21" t="s">
        <v>874</v>
      </c>
      <c r="M434" s="25" t="s">
        <v>874</v>
      </c>
      <c r="O434"/>
      <c r="P434"/>
      <c r="Q434"/>
      <c r="R434"/>
      <c r="S434"/>
      <c r="T434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</row>
    <row r="435" spans="1:58" s="54" customFormat="1" x14ac:dyDescent="0.2">
      <c r="A435" s="2" t="s">
        <v>689</v>
      </c>
      <c r="B435" s="2" t="s">
        <v>690</v>
      </c>
      <c r="C435" s="2" t="s">
        <v>79</v>
      </c>
      <c r="D435" s="2" t="s">
        <v>696</v>
      </c>
      <c r="E435" s="38">
        <v>4467106</v>
      </c>
      <c r="F435" s="78"/>
      <c r="G435" s="103">
        <v>12858</v>
      </c>
      <c r="H435" s="113">
        <f t="shared" si="18"/>
        <v>4479964</v>
      </c>
      <c r="I435" s="63">
        <v>4469058</v>
      </c>
      <c r="J435" s="5">
        <f t="shared" si="19"/>
        <v>1952</v>
      </c>
      <c r="K435" s="39">
        <f t="shared" si="20"/>
        <v>4.0000000000000002E-4</v>
      </c>
      <c r="L435" s="21" t="s">
        <v>874</v>
      </c>
      <c r="M435" s="25" t="s">
        <v>874</v>
      </c>
      <c r="O435"/>
      <c r="P435"/>
      <c r="Q435"/>
      <c r="R435"/>
      <c r="S435"/>
      <c r="T435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</row>
    <row r="436" spans="1:58" s="54" customFormat="1" x14ac:dyDescent="0.2">
      <c r="A436" s="2" t="s">
        <v>689</v>
      </c>
      <c r="B436" s="2" t="s">
        <v>690</v>
      </c>
      <c r="C436" s="2" t="s">
        <v>16</v>
      </c>
      <c r="D436" s="2" t="s">
        <v>697</v>
      </c>
      <c r="E436" s="38">
        <v>888265</v>
      </c>
      <c r="F436" s="78"/>
      <c r="G436" s="103">
        <v>2949</v>
      </c>
      <c r="H436" s="113">
        <f t="shared" si="18"/>
        <v>891214</v>
      </c>
      <c r="I436" s="63">
        <v>938289</v>
      </c>
      <c r="J436" s="5">
        <f t="shared" si="19"/>
        <v>50024</v>
      </c>
      <c r="K436" s="39">
        <f t="shared" si="20"/>
        <v>5.6300000000000003E-2</v>
      </c>
      <c r="L436" s="21" t="s">
        <v>874</v>
      </c>
      <c r="M436" s="25" t="s">
        <v>874</v>
      </c>
      <c r="O436"/>
      <c r="P436"/>
      <c r="Q436"/>
      <c r="R436"/>
      <c r="S436"/>
      <c r="T436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</row>
    <row r="437" spans="1:58" s="54" customFormat="1" x14ac:dyDescent="0.2">
      <c r="A437" s="2" t="s">
        <v>689</v>
      </c>
      <c r="B437" s="2" t="s">
        <v>690</v>
      </c>
      <c r="C437" s="2" t="s">
        <v>82</v>
      </c>
      <c r="D437" s="2" t="s">
        <v>698</v>
      </c>
      <c r="E437" s="38">
        <v>1051916</v>
      </c>
      <c r="F437" s="78"/>
      <c r="G437" s="103">
        <v>3031</v>
      </c>
      <c r="H437" s="113">
        <f t="shared" si="18"/>
        <v>1054947</v>
      </c>
      <c r="I437" s="63">
        <v>1043935</v>
      </c>
      <c r="J437" s="5">
        <f t="shared" si="19"/>
        <v>-7981</v>
      </c>
      <c r="K437" s="39">
        <f t="shared" si="20"/>
        <v>-7.6E-3</v>
      </c>
      <c r="L437" s="21" t="s">
        <v>874</v>
      </c>
      <c r="M437" s="25" t="s">
        <v>874</v>
      </c>
      <c r="O437"/>
      <c r="P437"/>
      <c r="Q437"/>
      <c r="R437"/>
      <c r="S437"/>
      <c r="T437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</row>
    <row r="438" spans="1:58" s="54" customFormat="1" x14ac:dyDescent="0.2">
      <c r="A438" s="2" t="s">
        <v>689</v>
      </c>
      <c r="B438" s="2" t="s">
        <v>690</v>
      </c>
      <c r="C438" s="2" t="s">
        <v>483</v>
      </c>
      <c r="D438" s="2" t="s">
        <v>699</v>
      </c>
      <c r="E438" s="38">
        <v>8032313</v>
      </c>
      <c r="F438" s="78"/>
      <c r="G438" s="103">
        <v>21814</v>
      </c>
      <c r="H438" s="113">
        <f t="shared" si="18"/>
        <v>8054127</v>
      </c>
      <c r="I438" s="63">
        <v>7966633</v>
      </c>
      <c r="J438" s="5">
        <f t="shared" si="19"/>
        <v>-65680</v>
      </c>
      <c r="K438" s="39">
        <f t="shared" si="20"/>
        <v>-8.2000000000000007E-3</v>
      </c>
      <c r="L438" s="21" t="s">
        <v>874</v>
      </c>
      <c r="M438" s="25" t="s">
        <v>874</v>
      </c>
      <c r="O438"/>
      <c r="P438"/>
      <c r="Q438"/>
      <c r="R438"/>
      <c r="S438"/>
      <c r="T438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</row>
    <row r="439" spans="1:58" s="54" customFormat="1" x14ac:dyDescent="0.2">
      <c r="A439" s="2" t="s">
        <v>689</v>
      </c>
      <c r="B439" s="2" t="s">
        <v>690</v>
      </c>
      <c r="C439" s="2" t="s">
        <v>30</v>
      </c>
      <c r="D439" s="2" t="s">
        <v>700</v>
      </c>
      <c r="E439" s="38">
        <v>13425459</v>
      </c>
      <c r="F439" s="78"/>
      <c r="G439" s="103">
        <v>40655</v>
      </c>
      <c r="H439" s="113">
        <f t="shared" si="18"/>
        <v>13466114</v>
      </c>
      <c r="I439" s="63">
        <v>14300569</v>
      </c>
      <c r="J439" s="5">
        <f t="shared" si="19"/>
        <v>875110</v>
      </c>
      <c r="K439" s="39">
        <f t="shared" si="20"/>
        <v>6.5199999999999994E-2</v>
      </c>
      <c r="L439" s="21" t="s">
        <v>874</v>
      </c>
      <c r="M439" s="25" t="s">
        <v>874</v>
      </c>
      <c r="O439"/>
      <c r="P439"/>
      <c r="Q439"/>
      <c r="R439"/>
      <c r="S439"/>
      <c r="T439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</row>
    <row r="440" spans="1:58" s="54" customFormat="1" x14ac:dyDescent="0.2">
      <c r="A440" s="2" t="s">
        <v>689</v>
      </c>
      <c r="B440" s="2" t="s">
        <v>690</v>
      </c>
      <c r="C440" s="2" t="s">
        <v>701</v>
      </c>
      <c r="D440" s="2" t="s">
        <v>702</v>
      </c>
      <c r="E440" s="38">
        <v>1112453</v>
      </c>
      <c r="F440" s="78"/>
      <c r="G440" s="103">
        <v>3055</v>
      </c>
      <c r="H440" s="113">
        <f t="shared" si="18"/>
        <v>1115508</v>
      </c>
      <c r="I440" s="63">
        <v>1246101</v>
      </c>
      <c r="J440" s="5">
        <f t="shared" si="19"/>
        <v>133648</v>
      </c>
      <c r="K440" s="39">
        <f t="shared" si="20"/>
        <v>0.1201</v>
      </c>
      <c r="L440" s="21" t="s">
        <v>874</v>
      </c>
      <c r="M440" s="25" t="s">
        <v>874</v>
      </c>
      <c r="O440"/>
      <c r="P440"/>
      <c r="Q440"/>
      <c r="R440"/>
      <c r="S440"/>
      <c r="T440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</row>
    <row r="441" spans="1:58" s="54" customFormat="1" x14ac:dyDescent="0.2">
      <c r="A441" s="2" t="s">
        <v>689</v>
      </c>
      <c r="B441" s="2" t="s">
        <v>690</v>
      </c>
      <c r="C441" s="2" t="s">
        <v>703</v>
      </c>
      <c r="D441" s="2" t="s">
        <v>704</v>
      </c>
      <c r="E441" s="38">
        <v>499311</v>
      </c>
      <c r="F441" s="78"/>
      <c r="G441" s="103">
        <v>2052</v>
      </c>
      <c r="H441" s="113">
        <f t="shared" si="18"/>
        <v>501363</v>
      </c>
      <c r="I441" s="63">
        <v>438103</v>
      </c>
      <c r="J441" s="5">
        <f t="shared" si="19"/>
        <v>-61208</v>
      </c>
      <c r="K441" s="39">
        <f t="shared" si="20"/>
        <v>-0.1226</v>
      </c>
      <c r="L441" s="21" t="s">
        <v>874</v>
      </c>
      <c r="M441" s="25" t="s">
        <v>874</v>
      </c>
      <c r="O441"/>
      <c r="P441"/>
      <c r="Q441"/>
      <c r="R441"/>
      <c r="S441"/>
      <c r="T441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</row>
    <row r="442" spans="1:58" s="54" customFormat="1" x14ac:dyDescent="0.2">
      <c r="A442" s="2" t="s">
        <v>689</v>
      </c>
      <c r="B442" s="2" t="s">
        <v>690</v>
      </c>
      <c r="C442" s="2" t="s">
        <v>705</v>
      </c>
      <c r="D442" s="2" t="s">
        <v>706</v>
      </c>
      <c r="E442" s="38">
        <v>1118610</v>
      </c>
      <c r="F442" s="78"/>
      <c r="G442" s="103">
        <v>3414</v>
      </c>
      <c r="H442" s="113">
        <f t="shared" si="18"/>
        <v>1122024</v>
      </c>
      <c r="I442" s="63">
        <v>1199754</v>
      </c>
      <c r="J442" s="5">
        <f t="shared" si="19"/>
        <v>81144</v>
      </c>
      <c r="K442" s="39">
        <f t="shared" si="20"/>
        <v>7.2499999999999995E-2</v>
      </c>
      <c r="L442" s="21" t="s">
        <v>874</v>
      </c>
      <c r="M442" s="25" t="s">
        <v>874</v>
      </c>
      <c r="O442"/>
      <c r="P442"/>
      <c r="Q442"/>
      <c r="R442"/>
      <c r="S442"/>
      <c r="T442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</row>
    <row r="443" spans="1:58" s="54" customFormat="1" x14ac:dyDescent="0.2">
      <c r="A443" s="2" t="s">
        <v>707</v>
      </c>
      <c r="B443" s="2" t="s">
        <v>708</v>
      </c>
      <c r="C443" s="2" t="s">
        <v>645</v>
      </c>
      <c r="D443" s="2" t="s">
        <v>709</v>
      </c>
      <c r="E443" s="38">
        <v>340339</v>
      </c>
      <c r="F443" s="78"/>
      <c r="G443" s="103">
        <v>950</v>
      </c>
      <c r="H443" s="113">
        <f t="shared" si="18"/>
        <v>341289</v>
      </c>
      <c r="I443" s="63">
        <v>339766</v>
      </c>
      <c r="J443" s="5">
        <f t="shared" si="19"/>
        <v>-573</v>
      </c>
      <c r="K443" s="39">
        <f t="shared" si="20"/>
        <v>-1.6999999999999999E-3</v>
      </c>
      <c r="L443" s="21" t="s">
        <v>874</v>
      </c>
      <c r="M443" s="25" t="s">
        <v>874</v>
      </c>
      <c r="O443"/>
      <c r="P443"/>
      <c r="Q443"/>
      <c r="R443"/>
      <c r="S443"/>
      <c r="T44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</row>
    <row r="444" spans="1:58" s="54" customFormat="1" x14ac:dyDescent="0.2">
      <c r="A444" s="2" t="s">
        <v>707</v>
      </c>
      <c r="B444" s="2" t="s">
        <v>708</v>
      </c>
      <c r="C444" s="2" t="s">
        <v>201</v>
      </c>
      <c r="D444" s="2" t="s">
        <v>710</v>
      </c>
      <c r="E444" s="38">
        <v>387821</v>
      </c>
      <c r="F444" s="78"/>
      <c r="G444" s="103">
        <v>1158</v>
      </c>
      <c r="H444" s="113">
        <f t="shared" si="18"/>
        <v>388979</v>
      </c>
      <c r="I444" s="63">
        <v>401039</v>
      </c>
      <c r="J444" s="5">
        <f t="shared" si="19"/>
        <v>13218</v>
      </c>
      <c r="K444" s="39">
        <f t="shared" si="20"/>
        <v>3.4099999999999998E-2</v>
      </c>
      <c r="L444" s="21" t="s">
        <v>874</v>
      </c>
      <c r="M444" s="25" t="s">
        <v>874</v>
      </c>
      <c r="O444"/>
      <c r="P444"/>
      <c r="Q444"/>
      <c r="R444"/>
      <c r="S444"/>
      <c r="T444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</row>
    <row r="445" spans="1:58" s="54" customFormat="1" x14ac:dyDescent="0.2">
      <c r="A445" s="2" t="s">
        <v>707</v>
      </c>
      <c r="B445" s="2" t="s">
        <v>708</v>
      </c>
      <c r="C445" s="2" t="s">
        <v>711</v>
      </c>
      <c r="D445" s="2" t="s">
        <v>712</v>
      </c>
      <c r="E445" s="38">
        <v>340376</v>
      </c>
      <c r="F445" s="78"/>
      <c r="G445" s="103">
        <v>1031</v>
      </c>
      <c r="H445" s="113">
        <f t="shared" si="18"/>
        <v>341407</v>
      </c>
      <c r="I445" s="63">
        <v>340864</v>
      </c>
      <c r="J445" s="5">
        <f t="shared" si="19"/>
        <v>488</v>
      </c>
      <c r="K445" s="39">
        <f t="shared" si="20"/>
        <v>1.4E-3</v>
      </c>
      <c r="L445" s="21" t="s">
        <v>874</v>
      </c>
      <c r="M445" s="25" t="s">
        <v>874</v>
      </c>
      <c r="O445"/>
      <c r="P445"/>
      <c r="Q445"/>
      <c r="R445"/>
      <c r="S445"/>
      <c r="T445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</row>
    <row r="446" spans="1:58" s="54" customFormat="1" x14ac:dyDescent="0.2">
      <c r="A446" s="2" t="s">
        <v>707</v>
      </c>
      <c r="B446" s="2" t="s">
        <v>708</v>
      </c>
      <c r="C446" s="2" t="s">
        <v>26</v>
      </c>
      <c r="D446" s="2" t="s">
        <v>713</v>
      </c>
      <c r="E446" s="38">
        <v>2545559</v>
      </c>
      <c r="F446" s="78"/>
      <c r="G446" s="103">
        <v>6425</v>
      </c>
      <c r="H446" s="113">
        <f t="shared" si="18"/>
        <v>2551984</v>
      </c>
      <c r="I446" s="63">
        <v>2545878</v>
      </c>
      <c r="J446" s="5">
        <f t="shared" si="19"/>
        <v>319</v>
      </c>
      <c r="K446" s="39">
        <f t="shared" si="20"/>
        <v>1E-4</v>
      </c>
      <c r="L446" s="21" t="s">
        <v>874</v>
      </c>
      <c r="M446" s="25" t="s">
        <v>874</v>
      </c>
      <c r="O446"/>
      <c r="P446"/>
      <c r="Q446"/>
      <c r="R446"/>
      <c r="S446"/>
      <c r="T446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</row>
    <row r="447" spans="1:58" s="54" customFormat="1" x14ac:dyDescent="0.2">
      <c r="A447" s="2" t="s">
        <v>707</v>
      </c>
      <c r="B447" s="2" t="s">
        <v>708</v>
      </c>
      <c r="C447" s="2" t="s">
        <v>185</v>
      </c>
      <c r="D447" s="2" t="s">
        <v>714</v>
      </c>
      <c r="E447" s="38">
        <v>1900119</v>
      </c>
      <c r="F447" s="78"/>
      <c r="G447" s="103">
        <v>4822</v>
      </c>
      <c r="H447" s="113">
        <f t="shared" si="18"/>
        <v>1904941</v>
      </c>
      <c r="I447" s="63">
        <v>1960853</v>
      </c>
      <c r="J447" s="5">
        <f t="shared" si="19"/>
        <v>60734</v>
      </c>
      <c r="K447" s="39">
        <f t="shared" si="20"/>
        <v>3.2000000000000001E-2</v>
      </c>
      <c r="L447" s="21" t="s">
        <v>874</v>
      </c>
      <c r="M447" s="25" t="s">
        <v>874</v>
      </c>
      <c r="O447"/>
      <c r="P447"/>
      <c r="Q447"/>
      <c r="R447"/>
      <c r="S447"/>
      <c r="T447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</row>
    <row r="448" spans="1:58" s="54" customFormat="1" x14ac:dyDescent="0.2">
      <c r="A448" s="2" t="s">
        <v>707</v>
      </c>
      <c r="B448" s="2" t="s">
        <v>708</v>
      </c>
      <c r="C448" s="2" t="s">
        <v>353</v>
      </c>
      <c r="D448" s="2" t="s">
        <v>715</v>
      </c>
      <c r="E448" s="38">
        <v>3679107</v>
      </c>
      <c r="F448" s="78"/>
      <c r="G448" s="103">
        <v>10523</v>
      </c>
      <c r="H448" s="113">
        <f t="shared" si="18"/>
        <v>3689630</v>
      </c>
      <c r="I448" s="63">
        <v>3843340</v>
      </c>
      <c r="J448" s="5">
        <f t="shared" si="19"/>
        <v>164233</v>
      </c>
      <c r="K448" s="39">
        <f t="shared" si="20"/>
        <v>4.4600000000000001E-2</v>
      </c>
      <c r="L448" s="21" t="s">
        <v>874</v>
      </c>
      <c r="M448" s="25" t="s">
        <v>874</v>
      </c>
      <c r="O448"/>
      <c r="P448"/>
      <c r="Q448"/>
      <c r="R448"/>
      <c r="S448"/>
      <c r="T448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</row>
    <row r="449" spans="1:58" s="54" customFormat="1" x14ac:dyDescent="0.2">
      <c r="A449" s="2" t="s">
        <v>707</v>
      </c>
      <c r="B449" s="2" t="s">
        <v>708</v>
      </c>
      <c r="C449" s="2" t="s">
        <v>47</v>
      </c>
      <c r="D449" s="2" t="s">
        <v>716</v>
      </c>
      <c r="E449" s="38">
        <v>1031203</v>
      </c>
      <c r="F449" s="78"/>
      <c r="G449" s="103">
        <v>2663</v>
      </c>
      <c r="H449" s="113">
        <f t="shared" si="18"/>
        <v>1033866</v>
      </c>
      <c r="I449" s="63">
        <v>951236</v>
      </c>
      <c r="J449" s="5">
        <f t="shared" si="19"/>
        <v>-79967</v>
      </c>
      <c r="K449" s="39">
        <f t="shared" si="20"/>
        <v>-7.7499999999999999E-2</v>
      </c>
      <c r="L449" s="21" t="s">
        <v>874</v>
      </c>
      <c r="M449" s="25" t="s">
        <v>874</v>
      </c>
      <c r="O449"/>
      <c r="P449"/>
      <c r="Q449"/>
      <c r="R449"/>
      <c r="S449"/>
      <c r="T449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</row>
    <row r="450" spans="1:58" s="54" customFormat="1" x14ac:dyDescent="0.2">
      <c r="A450" s="2" t="s">
        <v>717</v>
      </c>
      <c r="B450" s="2" t="s">
        <v>718</v>
      </c>
      <c r="C450" s="2" t="s">
        <v>79</v>
      </c>
      <c r="D450" s="2" t="s">
        <v>719</v>
      </c>
      <c r="E450" s="38">
        <v>81325</v>
      </c>
      <c r="F450" s="78"/>
      <c r="G450" s="103">
        <v>1115</v>
      </c>
      <c r="H450" s="113">
        <f t="shared" si="18"/>
        <v>82440</v>
      </c>
      <c r="I450" s="63">
        <v>82182</v>
      </c>
      <c r="J450" s="5">
        <f t="shared" si="19"/>
        <v>857</v>
      </c>
      <c r="K450" s="39">
        <f t="shared" si="20"/>
        <v>1.0500000000000001E-2</v>
      </c>
      <c r="L450" s="21">
        <v>1</v>
      </c>
      <c r="M450" s="25" t="s">
        <v>874</v>
      </c>
      <c r="O450"/>
      <c r="P450"/>
      <c r="Q450"/>
      <c r="R450"/>
      <c r="S450"/>
      <c r="T450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</row>
    <row r="451" spans="1:58" s="54" customFormat="1" x14ac:dyDescent="0.2">
      <c r="A451" s="2" t="s">
        <v>717</v>
      </c>
      <c r="B451" s="2" t="s">
        <v>718</v>
      </c>
      <c r="C451" s="2" t="s">
        <v>59</v>
      </c>
      <c r="D451" s="2" t="s">
        <v>720</v>
      </c>
      <c r="E451" s="38">
        <v>14624</v>
      </c>
      <c r="F451" s="78"/>
      <c r="G451" s="103">
        <v>0</v>
      </c>
      <c r="H451" s="113">
        <f t="shared" si="18"/>
        <v>14624</v>
      </c>
      <c r="I451" s="63">
        <v>17410</v>
      </c>
      <c r="J451" s="5">
        <f t="shared" si="19"/>
        <v>2786</v>
      </c>
      <c r="K451" s="39">
        <f t="shared" si="20"/>
        <v>0.1905</v>
      </c>
      <c r="L451" s="21">
        <v>1</v>
      </c>
      <c r="M451" s="25">
        <v>1</v>
      </c>
      <c r="O451"/>
      <c r="P451"/>
      <c r="Q451"/>
      <c r="R451"/>
      <c r="S451"/>
      <c r="T451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</row>
    <row r="452" spans="1:58" s="54" customFormat="1" x14ac:dyDescent="0.2">
      <c r="A452" s="2" t="s">
        <v>717</v>
      </c>
      <c r="B452" s="2" t="s">
        <v>718</v>
      </c>
      <c r="C452" s="2" t="s">
        <v>37</v>
      </c>
      <c r="D452" s="2" t="s">
        <v>721</v>
      </c>
      <c r="E452" s="38">
        <v>41721</v>
      </c>
      <c r="F452" s="78"/>
      <c r="G452" s="103">
        <v>0</v>
      </c>
      <c r="H452" s="113">
        <f t="shared" si="18"/>
        <v>41721</v>
      </c>
      <c r="I452" s="63">
        <v>40241</v>
      </c>
      <c r="J452" s="5">
        <f t="shared" si="19"/>
        <v>-1480</v>
      </c>
      <c r="K452" s="39">
        <f t="shared" si="20"/>
        <v>-3.5499999999999997E-2</v>
      </c>
      <c r="L452" s="21">
        <v>1</v>
      </c>
      <c r="M452" s="25">
        <v>1</v>
      </c>
      <c r="O452"/>
      <c r="P452"/>
      <c r="Q452"/>
      <c r="R452"/>
      <c r="S452"/>
      <c r="T452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</row>
    <row r="453" spans="1:58" s="54" customFormat="1" x14ac:dyDescent="0.2">
      <c r="A453" s="2" t="s">
        <v>717</v>
      </c>
      <c r="B453" s="2" t="s">
        <v>718</v>
      </c>
      <c r="C453" s="2" t="s">
        <v>39</v>
      </c>
      <c r="D453" s="2" t="s">
        <v>722</v>
      </c>
      <c r="E453" s="38">
        <v>0</v>
      </c>
      <c r="F453" s="97" t="s">
        <v>922</v>
      </c>
      <c r="G453" s="104">
        <v>0</v>
      </c>
      <c r="H453" s="113">
        <f t="shared" si="18"/>
        <v>0</v>
      </c>
      <c r="I453" s="63">
        <v>18815</v>
      </c>
      <c r="J453" s="5">
        <f t="shared" si="19"/>
        <v>18815</v>
      </c>
      <c r="K453" s="39">
        <v>1</v>
      </c>
      <c r="L453" s="21">
        <v>1</v>
      </c>
      <c r="M453" s="25">
        <v>1</v>
      </c>
      <c r="O453"/>
      <c r="P453"/>
      <c r="Q453"/>
      <c r="R453"/>
      <c r="S453"/>
      <c r="T45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</row>
    <row r="454" spans="1:58" s="54" customFormat="1" x14ac:dyDescent="0.2">
      <c r="A454" s="2" t="s">
        <v>717</v>
      </c>
      <c r="B454" s="2" t="s">
        <v>718</v>
      </c>
      <c r="C454" s="2" t="s">
        <v>344</v>
      </c>
      <c r="D454" s="2" t="s">
        <v>723</v>
      </c>
      <c r="E454" s="38">
        <v>15979</v>
      </c>
      <c r="F454" s="78"/>
      <c r="G454" s="103">
        <v>0</v>
      </c>
      <c r="H454" s="113">
        <f t="shared" si="18"/>
        <v>15979</v>
      </c>
      <c r="I454" s="63">
        <v>21973</v>
      </c>
      <c r="J454" s="5">
        <f t="shared" si="19"/>
        <v>5994</v>
      </c>
      <c r="K454" s="39">
        <f t="shared" si="20"/>
        <v>0.37509999999999999</v>
      </c>
      <c r="L454" s="21">
        <v>1</v>
      </c>
      <c r="M454" s="25">
        <v>1</v>
      </c>
      <c r="O454"/>
      <c r="P454"/>
      <c r="Q454"/>
      <c r="R454"/>
      <c r="S454"/>
      <c r="T454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</row>
    <row r="455" spans="1:58" s="54" customFormat="1" x14ac:dyDescent="0.2">
      <c r="A455" s="2" t="s">
        <v>724</v>
      </c>
      <c r="B455" s="2" t="s">
        <v>725</v>
      </c>
      <c r="C455" s="2" t="s">
        <v>510</v>
      </c>
      <c r="D455" s="2" t="s">
        <v>726</v>
      </c>
      <c r="E455" s="38">
        <v>1161903</v>
      </c>
      <c r="F455" s="78"/>
      <c r="G455" s="103">
        <v>5005</v>
      </c>
      <c r="H455" s="113">
        <f t="shared" si="18"/>
        <v>1166908</v>
      </c>
      <c r="I455" s="63">
        <v>1162594</v>
      </c>
      <c r="J455" s="5">
        <f t="shared" si="19"/>
        <v>691</v>
      </c>
      <c r="K455" s="39">
        <f t="shared" si="20"/>
        <v>5.9999999999999995E-4</v>
      </c>
      <c r="L455" s="21" t="s">
        <v>874</v>
      </c>
      <c r="M455" s="25" t="s">
        <v>874</v>
      </c>
      <c r="O455"/>
      <c r="P455"/>
      <c r="Q455"/>
      <c r="R455"/>
      <c r="S455"/>
      <c r="T455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</row>
    <row r="456" spans="1:58" s="54" customFormat="1" x14ac:dyDescent="0.2">
      <c r="A456" s="2" t="s">
        <v>724</v>
      </c>
      <c r="B456" s="2" t="s">
        <v>725</v>
      </c>
      <c r="C456" s="2" t="s">
        <v>26</v>
      </c>
      <c r="D456" s="2" t="s">
        <v>727</v>
      </c>
      <c r="E456" s="38">
        <v>10163038</v>
      </c>
      <c r="F456" s="78"/>
      <c r="G456" s="103">
        <v>38056</v>
      </c>
      <c r="H456" s="113">
        <f t="shared" si="18"/>
        <v>10201094</v>
      </c>
      <c r="I456" s="63">
        <v>10020434</v>
      </c>
      <c r="J456" s="5">
        <f t="shared" si="19"/>
        <v>-142604</v>
      </c>
      <c r="K456" s="39">
        <f t="shared" si="20"/>
        <v>-1.4E-2</v>
      </c>
      <c r="L456" s="21" t="s">
        <v>874</v>
      </c>
      <c r="M456" s="25" t="s">
        <v>874</v>
      </c>
      <c r="O456"/>
      <c r="P456"/>
      <c r="Q456"/>
      <c r="R456"/>
      <c r="S456"/>
      <c r="T456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</row>
    <row r="457" spans="1:58" s="54" customFormat="1" x14ac:dyDescent="0.2">
      <c r="A457" s="2" t="s">
        <v>724</v>
      </c>
      <c r="B457" s="2" t="s">
        <v>725</v>
      </c>
      <c r="C457" s="2" t="s">
        <v>57</v>
      </c>
      <c r="D457" s="2" t="s">
        <v>728</v>
      </c>
      <c r="E457" s="38">
        <v>3231687</v>
      </c>
      <c r="F457" s="78"/>
      <c r="G457" s="103">
        <v>21912</v>
      </c>
      <c r="H457" s="113">
        <f t="shared" si="18"/>
        <v>3253599</v>
      </c>
      <c r="I457" s="63">
        <v>3350399</v>
      </c>
      <c r="J457" s="5">
        <f t="shared" si="19"/>
        <v>118712</v>
      </c>
      <c r="K457" s="39">
        <f t="shared" si="20"/>
        <v>3.6700000000000003E-2</v>
      </c>
      <c r="L457" s="21" t="s">
        <v>874</v>
      </c>
      <c r="M457" s="25" t="s">
        <v>874</v>
      </c>
      <c r="O457"/>
      <c r="P457"/>
      <c r="Q457"/>
      <c r="R457"/>
      <c r="S457"/>
      <c r="T457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</row>
    <row r="458" spans="1:58" s="54" customFormat="1" x14ac:dyDescent="0.2">
      <c r="A458" s="2" t="s">
        <v>724</v>
      </c>
      <c r="B458" s="2" t="s">
        <v>725</v>
      </c>
      <c r="C458" s="2" t="s">
        <v>79</v>
      </c>
      <c r="D458" s="2" t="s">
        <v>729</v>
      </c>
      <c r="E458" s="38">
        <v>3044605</v>
      </c>
      <c r="F458" s="78"/>
      <c r="G458" s="103">
        <v>9578</v>
      </c>
      <c r="H458" s="113">
        <f t="shared" ref="H458:H521" si="21">SUM(E458+G458)</f>
        <v>3054183</v>
      </c>
      <c r="I458" s="63">
        <v>3070513</v>
      </c>
      <c r="J458" s="5">
        <f t="shared" ref="J458:J521" si="22">SUM(I458-E458)</f>
        <v>25908</v>
      </c>
      <c r="K458" s="39">
        <f t="shared" ref="K458:K521" si="23">ROUND(J458/E458,4)</f>
        <v>8.5000000000000006E-3</v>
      </c>
      <c r="L458" s="21" t="s">
        <v>874</v>
      </c>
      <c r="M458" s="25" t="s">
        <v>874</v>
      </c>
      <c r="O458"/>
      <c r="P458"/>
      <c r="Q458"/>
      <c r="R458"/>
      <c r="S458"/>
      <c r="T458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</row>
    <row r="459" spans="1:58" s="54" customFormat="1" x14ac:dyDescent="0.2">
      <c r="A459" s="2" t="s">
        <v>724</v>
      </c>
      <c r="B459" s="2" t="s">
        <v>725</v>
      </c>
      <c r="C459" s="2" t="s">
        <v>16</v>
      </c>
      <c r="D459" s="2" t="s">
        <v>730</v>
      </c>
      <c r="E459" s="38">
        <v>2186712</v>
      </c>
      <c r="F459" s="78"/>
      <c r="G459" s="103">
        <v>16851</v>
      </c>
      <c r="H459" s="113">
        <f t="shared" si="21"/>
        <v>2203563</v>
      </c>
      <c r="I459" s="63">
        <v>2502411</v>
      </c>
      <c r="J459" s="5">
        <f t="shared" si="22"/>
        <v>315699</v>
      </c>
      <c r="K459" s="39">
        <f t="shared" si="23"/>
        <v>0.1444</v>
      </c>
      <c r="L459" s="21" t="s">
        <v>874</v>
      </c>
      <c r="M459" s="25" t="s">
        <v>874</v>
      </c>
      <c r="O459"/>
      <c r="P459"/>
      <c r="Q459"/>
      <c r="R459"/>
      <c r="S459"/>
      <c r="T459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</row>
    <row r="460" spans="1:58" s="54" customFormat="1" x14ac:dyDescent="0.2">
      <c r="A460" s="2" t="s">
        <v>724</v>
      </c>
      <c r="B460" s="2" t="s">
        <v>725</v>
      </c>
      <c r="C460" s="2" t="s">
        <v>82</v>
      </c>
      <c r="D460" s="2" t="s">
        <v>731</v>
      </c>
      <c r="E460" s="38">
        <v>4162120</v>
      </c>
      <c r="F460" s="78"/>
      <c r="G460" s="103">
        <v>13472</v>
      </c>
      <c r="H460" s="113">
        <f t="shared" si="21"/>
        <v>4175592</v>
      </c>
      <c r="I460" s="63">
        <v>4111066</v>
      </c>
      <c r="J460" s="5">
        <f t="shared" si="22"/>
        <v>-51054</v>
      </c>
      <c r="K460" s="39">
        <f t="shared" si="23"/>
        <v>-1.23E-2</v>
      </c>
      <c r="L460" s="21" t="s">
        <v>874</v>
      </c>
      <c r="M460" s="25" t="s">
        <v>874</v>
      </c>
      <c r="O460"/>
      <c r="P460"/>
      <c r="Q460"/>
      <c r="R460"/>
      <c r="S460"/>
      <c r="T460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</row>
    <row r="461" spans="1:58" s="54" customFormat="1" x14ac:dyDescent="0.2">
      <c r="A461" s="2" t="s">
        <v>724</v>
      </c>
      <c r="B461" s="2" t="s">
        <v>725</v>
      </c>
      <c r="C461" s="2" t="s">
        <v>59</v>
      </c>
      <c r="D461" s="2" t="s">
        <v>732</v>
      </c>
      <c r="E461" s="38">
        <v>3823806</v>
      </c>
      <c r="F461" s="78"/>
      <c r="G461" s="103">
        <v>12524</v>
      </c>
      <c r="H461" s="113">
        <f t="shared" si="21"/>
        <v>3836330</v>
      </c>
      <c r="I461" s="63">
        <v>3799427</v>
      </c>
      <c r="J461" s="5">
        <f t="shared" si="22"/>
        <v>-24379</v>
      </c>
      <c r="K461" s="39">
        <f t="shared" si="23"/>
        <v>-6.4000000000000003E-3</v>
      </c>
      <c r="L461" s="21" t="s">
        <v>874</v>
      </c>
      <c r="M461" s="25" t="s">
        <v>874</v>
      </c>
      <c r="O461"/>
      <c r="P461"/>
      <c r="Q461"/>
      <c r="R461"/>
      <c r="S461"/>
      <c r="T461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</row>
    <row r="462" spans="1:58" s="54" customFormat="1" x14ac:dyDescent="0.2">
      <c r="A462" s="2" t="s">
        <v>724</v>
      </c>
      <c r="B462" s="2" t="s">
        <v>725</v>
      </c>
      <c r="C462" s="2" t="s">
        <v>37</v>
      </c>
      <c r="D462" s="2" t="s">
        <v>733</v>
      </c>
      <c r="E462" s="38">
        <v>1899591</v>
      </c>
      <c r="F462" s="78"/>
      <c r="G462" s="103">
        <v>5527</v>
      </c>
      <c r="H462" s="113">
        <f t="shared" si="21"/>
        <v>1905118</v>
      </c>
      <c r="I462" s="63">
        <v>1773177</v>
      </c>
      <c r="J462" s="5">
        <f t="shared" si="22"/>
        <v>-126414</v>
      </c>
      <c r="K462" s="39">
        <f t="shared" si="23"/>
        <v>-6.6500000000000004E-2</v>
      </c>
      <c r="L462" s="21" t="s">
        <v>874</v>
      </c>
      <c r="M462" s="25" t="s">
        <v>874</v>
      </c>
      <c r="O462"/>
      <c r="P462"/>
      <c r="Q462"/>
      <c r="R462"/>
      <c r="S462"/>
      <c r="T462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</row>
    <row r="463" spans="1:58" s="54" customFormat="1" x14ac:dyDescent="0.2">
      <c r="A463" s="2" t="s">
        <v>724</v>
      </c>
      <c r="B463" s="2" t="s">
        <v>725</v>
      </c>
      <c r="C463" s="2" t="s">
        <v>215</v>
      </c>
      <c r="D463" s="2" t="s">
        <v>734</v>
      </c>
      <c r="E463" s="38">
        <v>725166</v>
      </c>
      <c r="F463" s="78"/>
      <c r="G463" s="103">
        <v>11863</v>
      </c>
      <c r="H463" s="113">
        <f t="shared" si="21"/>
        <v>737029</v>
      </c>
      <c r="I463" s="63">
        <v>983473</v>
      </c>
      <c r="J463" s="5">
        <f t="shared" si="22"/>
        <v>258307</v>
      </c>
      <c r="K463" s="39">
        <f t="shared" si="23"/>
        <v>0.35620000000000002</v>
      </c>
      <c r="L463" s="21" t="s">
        <v>874</v>
      </c>
      <c r="M463" s="25" t="s">
        <v>874</v>
      </c>
      <c r="O463"/>
      <c r="P463"/>
      <c r="Q463"/>
      <c r="R463"/>
      <c r="S463"/>
      <c r="T46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</row>
    <row r="464" spans="1:58" s="54" customFormat="1" x14ac:dyDescent="0.2">
      <c r="A464" s="2" t="s">
        <v>735</v>
      </c>
      <c r="B464" s="2" t="s">
        <v>736</v>
      </c>
      <c r="C464" s="2" t="s">
        <v>737</v>
      </c>
      <c r="D464" s="2" t="s">
        <v>738</v>
      </c>
      <c r="E464" s="38">
        <v>970690</v>
      </c>
      <c r="F464" s="78"/>
      <c r="G464" s="103">
        <v>2191</v>
      </c>
      <c r="H464" s="113">
        <f t="shared" si="21"/>
        <v>972881</v>
      </c>
      <c r="I464" s="63">
        <v>931158</v>
      </c>
      <c r="J464" s="5">
        <f t="shared" si="22"/>
        <v>-39532</v>
      </c>
      <c r="K464" s="39">
        <f t="shared" si="23"/>
        <v>-4.07E-2</v>
      </c>
      <c r="L464" s="21" t="s">
        <v>874</v>
      </c>
      <c r="M464" s="25" t="s">
        <v>874</v>
      </c>
      <c r="O464"/>
      <c r="P464"/>
      <c r="Q464"/>
      <c r="R464"/>
      <c r="S464"/>
      <c r="T464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</row>
    <row r="465" spans="1:58" s="54" customFormat="1" x14ac:dyDescent="0.2">
      <c r="A465" s="2" t="s">
        <v>735</v>
      </c>
      <c r="B465" s="2" t="s">
        <v>736</v>
      </c>
      <c r="C465" s="2" t="s">
        <v>26</v>
      </c>
      <c r="D465" s="2" t="s">
        <v>739</v>
      </c>
      <c r="E465" s="38">
        <v>5436064</v>
      </c>
      <c r="F465" s="78"/>
      <c r="G465" s="103">
        <v>17316</v>
      </c>
      <c r="H465" s="113">
        <f t="shared" si="21"/>
        <v>5453380</v>
      </c>
      <c r="I465" s="63">
        <v>5238829</v>
      </c>
      <c r="J465" s="5">
        <f t="shared" si="22"/>
        <v>-197235</v>
      </c>
      <c r="K465" s="39">
        <f t="shared" si="23"/>
        <v>-3.6299999999999999E-2</v>
      </c>
      <c r="L465" s="21" t="s">
        <v>874</v>
      </c>
      <c r="M465" s="25" t="s">
        <v>874</v>
      </c>
      <c r="O465"/>
      <c r="P465"/>
      <c r="Q465"/>
      <c r="R465"/>
      <c r="S465"/>
      <c r="T465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</row>
    <row r="466" spans="1:58" s="54" customFormat="1" x14ac:dyDescent="0.2">
      <c r="A466" s="2" t="s">
        <v>735</v>
      </c>
      <c r="B466" s="2" t="s">
        <v>736</v>
      </c>
      <c r="C466" s="2" t="s">
        <v>57</v>
      </c>
      <c r="D466" s="2" t="s">
        <v>740</v>
      </c>
      <c r="E466" s="38">
        <v>2705938</v>
      </c>
      <c r="F466" s="78"/>
      <c r="G466" s="103">
        <v>8019</v>
      </c>
      <c r="H466" s="113">
        <f t="shared" si="21"/>
        <v>2713957</v>
      </c>
      <c r="I466" s="63">
        <v>2598698</v>
      </c>
      <c r="J466" s="5">
        <f t="shared" si="22"/>
        <v>-107240</v>
      </c>
      <c r="K466" s="39">
        <f t="shared" si="23"/>
        <v>-3.9600000000000003E-2</v>
      </c>
      <c r="L466" s="21" t="s">
        <v>874</v>
      </c>
      <c r="M466" s="25" t="s">
        <v>874</v>
      </c>
      <c r="O466"/>
      <c r="P466"/>
      <c r="Q466"/>
      <c r="R466"/>
      <c r="S466"/>
      <c r="T466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</row>
    <row r="467" spans="1:58" s="54" customFormat="1" x14ac:dyDescent="0.2">
      <c r="A467" s="2" t="s">
        <v>735</v>
      </c>
      <c r="B467" s="2" t="s">
        <v>736</v>
      </c>
      <c r="C467" s="2" t="s">
        <v>79</v>
      </c>
      <c r="D467" s="2" t="s">
        <v>741</v>
      </c>
      <c r="E467" s="38">
        <v>931289</v>
      </c>
      <c r="F467" s="78"/>
      <c r="G467" s="103">
        <v>3041</v>
      </c>
      <c r="H467" s="113">
        <f t="shared" si="21"/>
        <v>934330</v>
      </c>
      <c r="I467" s="63">
        <v>896440</v>
      </c>
      <c r="J467" s="5">
        <f t="shared" si="22"/>
        <v>-34849</v>
      </c>
      <c r="K467" s="39">
        <f t="shared" si="23"/>
        <v>-3.7400000000000003E-2</v>
      </c>
      <c r="L467" s="21" t="s">
        <v>874</v>
      </c>
      <c r="M467" s="25" t="s">
        <v>874</v>
      </c>
      <c r="O467"/>
      <c r="P467"/>
      <c r="Q467"/>
      <c r="R467"/>
      <c r="S467"/>
      <c r="T467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</row>
    <row r="468" spans="1:58" s="54" customFormat="1" x14ac:dyDescent="0.2">
      <c r="A468" s="2" t="s">
        <v>735</v>
      </c>
      <c r="B468" s="2" t="s">
        <v>736</v>
      </c>
      <c r="C468" s="2" t="s">
        <v>16</v>
      </c>
      <c r="D468" s="2" t="s">
        <v>742</v>
      </c>
      <c r="E468" s="38">
        <v>1178808</v>
      </c>
      <c r="F468" s="78"/>
      <c r="G468" s="103">
        <v>6948</v>
      </c>
      <c r="H468" s="113">
        <f t="shared" si="21"/>
        <v>1185756</v>
      </c>
      <c r="I468" s="63">
        <v>1184009</v>
      </c>
      <c r="J468" s="5">
        <f t="shared" si="22"/>
        <v>5201</v>
      </c>
      <c r="K468" s="39">
        <f t="shared" si="23"/>
        <v>4.4000000000000003E-3</v>
      </c>
      <c r="L468" s="21" t="s">
        <v>874</v>
      </c>
      <c r="M468" s="25" t="s">
        <v>874</v>
      </c>
      <c r="O468"/>
      <c r="P468"/>
      <c r="Q468"/>
      <c r="R468"/>
      <c r="S468"/>
      <c r="T468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</row>
    <row r="469" spans="1:58" s="54" customFormat="1" x14ac:dyDescent="0.2">
      <c r="A469" s="2" t="s">
        <v>735</v>
      </c>
      <c r="B469" s="2" t="s">
        <v>736</v>
      </c>
      <c r="C469" s="2" t="s">
        <v>59</v>
      </c>
      <c r="D469" s="2" t="s">
        <v>743</v>
      </c>
      <c r="E469" s="38">
        <v>1059271</v>
      </c>
      <c r="F469" s="78"/>
      <c r="G469" s="103">
        <v>3204</v>
      </c>
      <c r="H469" s="113">
        <f t="shared" si="21"/>
        <v>1062475</v>
      </c>
      <c r="I469" s="63">
        <v>1054281</v>
      </c>
      <c r="J469" s="5">
        <f t="shared" si="22"/>
        <v>-4990</v>
      </c>
      <c r="K469" s="39">
        <f t="shared" si="23"/>
        <v>-4.7000000000000002E-3</v>
      </c>
      <c r="L469" s="21" t="s">
        <v>874</v>
      </c>
      <c r="M469" s="25" t="s">
        <v>874</v>
      </c>
      <c r="O469"/>
      <c r="P469"/>
      <c r="Q469"/>
      <c r="R469"/>
      <c r="S469"/>
      <c r="T469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</row>
    <row r="470" spans="1:58" s="54" customFormat="1" x14ac:dyDescent="0.2">
      <c r="A470" s="2" t="s">
        <v>735</v>
      </c>
      <c r="B470" s="2" t="s">
        <v>736</v>
      </c>
      <c r="C470" s="2" t="s">
        <v>37</v>
      </c>
      <c r="D470" s="2" t="s">
        <v>744</v>
      </c>
      <c r="E470" s="38">
        <v>936464</v>
      </c>
      <c r="F470" s="78"/>
      <c r="G470" s="103">
        <v>2948</v>
      </c>
      <c r="H470" s="113">
        <f t="shared" si="21"/>
        <v>939412</v>
      </c>
      <c r="I470" s="63">
        <v>1162966</v>
      </c>
      <c r="J470" s="5">
        <f t="shared" si="22"/>
        <v>226502</v>
      </c>
      <c r="K470" s="39">
        <f t="shared" si="23"/>
        <v>0.2419</v>
      </c>
      <c r="L470" s="21" t="s">
        <v>874</v>
      </c>
      <c r="M470" s="25" t="s">
        <v>874</v>
      </c>
      <c r="O470"/>
      <c r="P470"/>
      <c r="Q470"/>
      <c r="R470"/>
      <c r="S470"/>
      <c r="T470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</row>
    <row r="471" spans="1:58" s="54" customFormat="1" x14ac:dyDescent="0.2">
      <c r="A471" s="2" t="s">
        <v>735</v>
      </c>
      <c r="B471" s="2" t="s">
        <v>736</v>
      </c>
      <c r="C471" s="2" t="s">
        <v>185</v>
      </c>
      <c r="D471" s="2" t="s">
        <v>745</v>
      </c>
      <c r="E471" s="38">
        <v>779502</v>
      </c>
      <c r="F471" s="78"/>
      <c r="G471" s="103">
        <v>2457</v>
      </c>
      <c r="H471" s="113">
        <f t="shared" si="21"/>
        <v>781959</v>
      </c>
      <c r="I471" s="63">
        <v>751477</v>
      </c>
      <c r="J471" s="5">
        <f t="shared" si="22"/>
        <v>-28025</v>
      </c>
      <c r="K471" s="39">
        <f t="shared" si="23"/>
        <v>-3.5999999999999997E-2</v>
      </c>
      <c r="L471" s="21" t="s">
        <v>874</v>
      </c>
      <c r="M471" s="25" t="s">
        <v>874</v>
      </c>
      <c r="O471"/>
      <c r="P471"/>
      <c r="Q471"/>
      <c r="R471"/>
      <c r="S471"/>
      <c r="T471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</row>
    <row r="472" spans="1:58" s="54" customFormat="1" x14ac:dyDescent="0.2">
      <c r="A472" s="2" t="s">
        <v>735</v>
      </c>
      <c r="B472" s="2" t="s">
        <v>736</v>
      </c>
      <c r="C472" s="2" t="s">
        <v>369</v>
      </c>
      <c r="D472" s="2" t="s">
        <v>746</v>
      </c>
      <c r="E472" s="38">
        <v>1090350</v>
      </c>
      <c r="F472" s="78"/>
      <c r="G472" s="103">
        <v>4140</v>
      </c>
      <c r="H472" s="113">
        <f t="shared" si="21"/>
        <v>1094490</v>
      </c>
      <c r="I472" s="63">
        <v>1103448</v>
      </c>
      <c r="J472" s="5">
        <f t="shared" si="22"/>
        <v>13098</v>
      </c>
      <c r="K472" s="39">
        <f t="shared" si="23"/>
        <v>1.2E-2</v>
      </c>
      <c r="L472" s="21" t="s">
        <v>874</v>
      </c>
      <c r="M472" s="25" t="s">
        <v>874</v>
      </c>
      <c r="O472"/>
      <c r="P472"/>
      <c r="Q472"/>
      <c r="R472"/>
      <c r="S472"/>
      <c r="T472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</row>
    <row r="473" spans="1:58" s="54" customFormat="1" x14ac:dyDescent="0.2">
      <c r="A473" s="2" t="s">
        <v>735</v>
      </c>
      <c r="B473" s="2" t="s">
        <v>736</v>
      </c>
      <c r="C473" s="2" t="s">
        <v>39</v>
      </c>
      <c r="D473" s="2" t="s">
        <v>747</v>
      </c>
      <c r="E473" s="38">
        <v>207056</v>
      </c>
      <c r="F473" s="78"/>
      <c r="G473" s="103">
        <v>2800</v>
      </c>
      <c r="H473" s="113">
        <f t="shared" si="21"/>
        <v>209856</v>
      </c>
      <c r="I473" s="63">
        <v>306598</v>
      </c>
      <c r="J473" s="5">
        <f t="shared" si="22"/>
        <v>99542</v>
      </c>
      <c r="K473" s="39">
        <f t="shared" si="23"/>
        <v>0.48070000000000002</v>
      </c>
      <c r="L473" s="21" t="s">
        <v>874</v>
      </c>
      <c r="M473" s="25" t="s">
        <v>874</v>
      </c>
      <c r="O473"/>
      <c r="P473"/>
      <c r="Q473"/>
      <c r="R473"/>
      <c r="S473"/>
      <c r="T47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</row>
    <row r="474" spans="1:58" s="54" customFormat="1" x14ac:dyDescent="0.2">
      <c r="A474" s="2" t="s">
        <v>748</v>
      </c>
      <c r="B474" s="2" t="s">
        <v>749</v>
      </c>
      <c r="C474" s="2" t="s">
        <v>230</v>
      </c>
      <c r="D474" s="2" t="s">
        <v>750</v>
      </c>
      <c r="E474" s="38">
        <v>1353158</v>
      </c>
      <c r="F474" s="78"/>
      <c r="G474" s="103">
        <v>3536</v>
      </c>
      <c r="H474" s="113">
        <f t="shared" si="21"/>
        <v>1356694</v>
      </c>
      <c r="I474" s="63">
        <v>1461363</v>
      </c>
      <c r="J474" s="5">
        <f t="shared" si="22"/>
        <v>108205</v>
      </c>
      <c r="K474" s="39">
        <f t="shared" si="23"/>
        <v>0.08</v>
      </c>
      <c r="L474" s="21" t="s">
        <v>874</v>
      </c>
      <c r="M474" s="25" t="s">
        <v>874</v>
      </c>
      <c r="O474"/>
      <c r="P474"/>
      <c r="Q474"/>
      <c r="R474"/>
      <c r="S474"/>
      <c r="T474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</row>
    <row r="475" spans="1:58" s="54" customFormat="1" x14ac:dyDescent="0.2">
      <c r="A475" s="2" t="s">
        <v>748</v>
      </c>
      <c r="B475" s="2" t="s">
        <v>749</v>
      </c>
      <c r="C475" s="2" t="s">
        <v>245</v>
      </c>
      <c r="D475" s="2" t="s">
        <v>751</v>
      </c>
      <c r="E475" s="38">
        <v>585307</v>
      </c>
      <c r="F475" s="78"/>
      <c r="G475" s="103">
        <v>1550</v>
      </c>
      <c r="H475" s="113">
        <f t="shared" si="21"/>
        <v>586857</v>
      </c>
      <c r="I475" s="63">
        <v>594772</v>
      </c>
      <c r="J475" s="5">
        <f t="shared" si="22"/>
        <v>9465</v>
      </c>
      <c r="K475" s="39">
        <f t="shared" si="23"/>
        <v>1.6199999999999999E-2</v>
      </c>
      <c r="L475" s="21" t="s">
        <v>874</v>
      </c>
      <c r="M475" s="25" t="s">
        <v>874</v>
      </c>
      <c r="O475"/>
      <c r="P475"/>
      <c r="Q475"/>
      <c r="R475"/>
      <c r="S475"/>
      <c r="T475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</row>
    <row r="476" spans="1:58" s="54" customFormat="1" x14ac:dyDescent="0.2">
      <c r="A476" s="2" t="s">
        <v>748</v>
      </c>
      <c r="B476" s="2" t="s">
        <v>749</v>
      </c>
      <c r="C476" s="2" t="s">
        <v>752</v>
      </c>
      <c r="D476" s="2" t="s">
        <v>753</v>
      </c>
      <c r="E476" s="38">
        <v>1674394</v>
      </c>
      <c r="F476" s="78"/>
      <c r="G476" s="103">
        <v>3959</v>
      </c>
      <c r="H476" s="113">
        <f t="shared" si="21"/>
        <v>1678353</v>
      </c>
      <c r="I476" s="63">
        <v>1835840</v>
      </c>
      <c r="J476" s="5">
        <f t="shared" si="22"/>
        <v>161446</v>
      </c>
      <c r="K476" s="39">
        <f t="shared" si="23"/>
        <v>9.64E-2</v>
      </c>
      <c r="L476" s="21" t="s">
        <v>874</v>
      </c>
      <c r="M476" s="25" t="s">
        <v>874</v>
      </c>
      <c r="O476"/>
      <c r="P476"/>
      <c r="Q476"/>
      <c r="R476"/>
      <c r="S476"/>
      <c r="T476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</row>
    <row r="477" spans="1:58" s="54" customFormat="1" x14ac:dyDescent="0.2">
      <c r="A477" s="2" t="s">
        <v>748</v>
      </c>
      <c r="B477" s="2" t="s">
        <v>749</v>
      </c>
      <c r="C477" s="2" t="s">
        <v>394</v>
      </c>
      <c r="D477" s="2" t="s">
        <v>754</v>
      </c>
      <c r="E477" s="38">
        <v>981222</v>
      </c>
      <c r="F477" s="78"/>
      <c r="G477" s="103">
        <v>2266</v>
      </c>
      <c r="H477" s="113">
        <f t="shared" si="21"/>
        <v>983488</v>
      </c>
      <c r="I477" s="63">
        <v>990762</v>
      </c>
      <c r="J477" s="5">
        <f t="shared" si="22"/>
        <v>9540</v>
      </c>
      <c r="K477" s="39">
        <f t="shared" si="23"/>
        <v>9.7000000000000003E-3</v>
      </c>
      <c r="L477" s="21" t="s">
        <v>874</v>
      </c>
      <c r="M477" s="25" t="s">
        <v>874</v>
      </c>
      <c r="O477"/>
      <c r="P477"/>
      <c r="Q477"/>
      <c r="R477"/>
      <c r="S477"/>
      <c r="T477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</row>
    <row r="478" spans="1:58" s="54" customFormat="1" x14ac:dyDescent="0.2">
      <c r="A478" s="2" t="s">
        <v>748</v>
      </c>
      <c r="B478" s="2" t="s">
        <v>749</v>
      </c>
      <c r="C478" s="2" t="s">
        <v>755</v>
      </c>
      <c r="D478" s="2" t="s">
        <v>756</v>
      </c>
      <c r="E478" s="38">
        <v>1667227</v>
      </c>
      <c r="F478" s="78"/>
      <c r="G478" s="103">
        <v>3687</v>
      </c>
      <c r="H478" s="113">
        <f t="shared" si="21"/>
        <v>1670914</v>
      </c>
      <c r="I478" s="63">
        <v>1632045</v>
      </c>
      <c r="J478" s="5">
        <f t="shared" si="22"/>
        <v>-35182</v>
      </c>
      <c r="K478" s="39">
        <f t="shared" si="23"/>
        <v>-2.1100000000000001E-2</v>
      </c>
      <c r="L478" s="21" t="s">
        <v>874</v>
      </c>
      <c r="M478" s="25" t="s">
        <v>874</v>
      </c>
      <c r="O478"/>
      <c r="P478"/>
      <c r="Q478"/>
      <c r="R478"/>
      <c r="S478"/>
      <c r="T478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</row>
    <row r="479" spans="1:58" s="54" customFormat="1" x14ac:dyDescent="0.2">
      <c r="A479" s="2" t="s">
        <v>748</v>
      </c>
      <c r="B479" s="2" t="s">
        <v>749</v>
      </c>
      <c r="C479" s="2" t="s">
        <v>26</v>
      </c>
      <c r="D479" s="2" t="s">
        <v>757</v>
      </c>
      <c r="E479" s="38">
        <v>6947721</v>
      </c>
      <c r="F479" s="78"/>
      <c r="G479" s="103">
        <v>20794</v>
      </c>
      <c r="H479" s="113">
        <f t="shared" si="21"/>
        <v>6968515</v>
      </c>
      <c r="I479" s="63">
        <v>6866770</v>
      </c>
      <c r="J479" s="5">
        <f t="shared" si="22"/>
        <v>-80951</v>
      </c>
      <c r="K479" s="39">
        <f t="shared" si="23"/>
        <v>-1.17E-2</v>
      </c>
      <c r="L479" s="21" t="s">
        <v>874</v>
      </c>
      <c r="M479" s="25" t="s">
        <v>874</v>
      </c>
      <c r="O479"/>
      <c r="P479"/>
      <c r="Q479"/>
      <c r="R479"/>
      <c r="S479"/>
      <c r="T479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</row>
    <row r="480" spans="1:58" s="54" customFormat="1" x14ac:dyDescent="0.2">
      <c r="A480" s="2" t="s">
        <v>748</v>
      </c>
      <c r="B480" s="2" t="s">
        <v>749</v>
      </c>
      <c r="C480" s="2" t="s">
        <v>57</v>
      </c>
      <c r="D480" s="2" t="s">
        <v>758</v>
      </c>
      <c r="E480" s="38">
        <v>3348465</v>
      </c>
      <c r="F480" s="78"/>
      <c r="G480" s="103">
        <v>9762</v>
      </c>
      <c r="H480" s="113">
        <f t="shared" si="21"/>
        <v>3358227</v>
      </c>
      <c r="I480" s="63">
        <v>3260651</v>
      </c>
      <c r="J480" s="5">
        <f t="shared" si="22"/>
        <v>-87814</v>
      </c>
      <c r="K480" s="39">
        <f t="shared" si="23"/>
        <v>-2.6200000000000001E-2</v>
      </c>
      <c r="L480" s="21" t="s">
        <v>874</v>
      </c>
      <c r="M480" s="25" t="s">
        <v>874</v>
      </c>
      <c r="O480"/>
      <c r="P480"/>
      <c r="Q480"/>
      <c r="R480"/>
      <c r="S480"/>
      <c r="T480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</row>
    <row r="481" spans="1:58" s="54" customFormat="1" x14ac:dyDescent="0.2">
      <c r="A481" s="2" t="s">
        <v>748</v>
      </c>
      <c r="B481" s="2" t="s">
        <v>749</v>
      </c>
      <c r="C481" s="2" t="s">
        <v>79</v>
      </c>
      <c r="D481" s="2" t="s">
        <v>759</v>
      </c>
      <c r="E481" s="38">
        <v>5433848</v>
      </c>
      <c r="F481" s="78"/>
      <c r="G481" s="103">
        <v>15258</v>
      </c>
      <c r="H481" s="113">
        <f t="shared" si="21"/>
        <v>5449106</v>
      </c>
      <c r="I481" s="63">
        <v>5504783</v>
      </c>
      <c r="J481" s="5">
        <f t="shared" si="22"/>
        <v>70935</v>
      </c>
      <c r="K481" s="39">
        <f t="shared" si="23"/>
        <v>1.3100000000000001E-2</v>
      </c>
      <c r="L481" s="21" t="s">
        <v>874</v>
      </c>
      <c r="M481" s="25" t="s">
        <v>874</v>
      </c>
      <c r="O481"/>
      <c r="P481"/>
      <c r="Q481"/>
      <c r="R481"/>
      <c r="S481"/>
      <c r="T481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</row>
    <row r="482" spans="1:58" s="54" customFormat="1" x14ac:dyDescent="0.2">
      <c r="A482" s="2" t="s">
        <v>748</v>
      </c>
      <c r="B482" s="2" t="s">
        <v>749</v>
      </c>
      <c r="C482" s="2" t="s">
        <v>16</v>
      </c>
      <c r="D482" s="2" t="s">
        <v>760</v>
      </c>
      <c r="E482" s="38">
        <v>1857353</v>
      </c>
      <c r="F482" s="78"/>
      <c r="G482" s="103">
        <v>4779</v>
      </c>
      <c r="H482" s="113">
        <f t="shared" si="21"/>
        <v>1862132</v>
      </c>
      <c r="I482" s="63">
        <v>1855610</v>
      </c>
      <c r="J482" s="5">
        <f t="shared" si="22"/>
        <v>-1743</v>
      </c>
      <c r="K482" s="39">
        <f t="shared" si="23"/>
        <v>-8.9999999999999998E-4</v>
      </c>
      <c r="L482" s="21" t="s">
        <v>874</v>
      </c>
      <c r="M482" s="25" t="s">
        <v>874</v>
      </c>
      <c r="O482"/>
      <c r="P482"/>
      <c r="Q482"/>
      <c r="R482"/>
      <c r="S482"/>
      <c r="T482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</row>
    <row r="483" spans="1:58" s="54" customFormat="1" x14ac:dyDescent="0.2">
      <c r="A483" s="2" t="s">
        <v>748</v>
      </c>
      <c r="B483" s="2" t="s">
        <v>749</v>
      </c>
      <c r="C483" s="2" t="s">
        <v>82</v>
      </c>
      <c r="D483" s="2" t="s">
        <v>761</v>
      </c>
      <c r="E483" s="38">
        <v>3786489</v>
      </c>
      <c r="F483" s="78"/>
      <c r="G483" s="103">
        <v>10985</v>
      </c>
      <c r="H483" s="113">
        <f t="shared" si="21"/>
        <v>3797474</v>
      </c>
      <c r="I483" s="63">
        <v>3773495</v>
      </c>
      <c r="J483" s="5">
        <f t="shared" si="22"/>
        <v>-12994</v>
      </c>
      <c r="K483" s="39">
        <f t="shared" si="23"/>
        <v>-3.3999999999999998E-3</v>
      </c>
      <c r="L483" s="21" t="s">
        <v>874</v>
      </c>
      <c r="M483" s="25" t="s">
        <v>874</v>
      </c>
      <c r="O483"/>
      <c r="P483"/>
      <c r="Q483"/>
      <c r="R483"/>
      <c r="S483"/>
      <c r="T48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</row>
    <row r="484" spans="1:58" s="54" customFormat="1" x14ac:dyDescent="0.2">
      <c r="A484" s="2" t="s">
        <v>748</v>
      </c>
      <c r="B484" s="2" t="s">
        <v>749</v>
      </c>
      <c r="C484" s="2" t="s">
        <v>59</v>
      </c>
      <c r="D484" s="2" t="s">
        <v>762</v>
      </c>
      <c r="E484" s="38">
        <v>1516697</v>
      </c>
      <c r="F484" s="78"/>
      <c r="G484" s="103">
        <v>5169</v>
      </c>
      <c r="H484" s="113">
        <f t="shared" si="21"/>
        <v>1521866</v>
      </c>
      <c r="I484" s="63">
        <v>1645295</v>
      </c>
      <c r="J484" s="5">
        <f t="shared" si="22"/>
        <v>128598</v>
      </c>
      <c r="K484" s="39">
        <f t="shared" si="23"/>
        <v>8.48E-2</v>
      </c>
      <c r="L484" s="21" t="s">
        <v>874</v>
      </c>
      <c r="M484" s="25" t="s">
        <v>874</v>
      </c>
      <c r="O484"/>
      <c r="P484"/>
      <c r="Q484"/>
      <c r="R484"/>
      <c r="S484"/>
      <c r="T484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</row>
    <row r="485" spans="1:58" s="54" customFormat="1" x14ac:dyDescent="0.2">
      <c r="A485" s="2" t="s">
        <v>748</v>
      </c>
      <c r="B485" s="2" t="s">
        <v>749</v>
      </c>
      <c r="C485" s="2" t="s">
        <v>37</v>
      </c>
      <c r="D485" s="2" t="s">
        <v>763</v>
      </c>
      <c r="E485" s="38">
        <v>1822671</v>
      </c>
      <c r="F485" s="78"/>
      <c r="G485" s="103">
        <v>5066</v>
      </c>
      <c r="H485" s="113">
        <f t="shared" si="21"/>
        <v>1827737</v>
      </c>
      <c r="I485" s="63">
        <v>1747658</v>
      </c>
      <c r="J485" s="5">
        <f t="shared" si="22"/>
        <v>-75013</v>
      </c>
      <c r="K485" s="39">
        <f t="shared" si="23"/>
        <v>-4.1200000000000001E-2</v>
      </c>
      <c r="L485" s="21" t="s">
        <v>874</v>
      </c>
      <c r="M485" s="25" t="s">
        <v>874</v>
      </c>
      <c r="O485"/>
      <c r="P485"/>
      <c r="Q485"/>
      <c r="R485"/>
      <c r="S485"/>
      <c r="T485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</row>
    <row r="486" spans="1:58" s="54" customFormat="1" x14ac:dyDescent="0.2">
      <c r="A486" s="2" t="s">
        <v>764</v>
      </c>
      <c r="B486" s="2" t="s">
        <v>765</v>
      </c>
      <c r="C486" s="2" t="s">
        <v>766</v>
      </c>
      <c r="D486" s="2" t="s">
        <v>767</v>
      </c>
      <c r="E486" s="38">
        <v>545413</v>
      </c>
      <c r="F486" s="78"/>
      <c r="G486" s="103">
        <v>1566</v>
      </c>
      <c r="H486" s="113">
        <f t="shared" si="21"/>
        <v>546979</v>
      </c>
      <c r="I486" s="63">
        <v>550477</v>
      </c>
      <c r="J486" s="5">
        <f t="shared" si="22"/>
        <v>5064</v>
      </c>
      <c r="K486" s="39">
        <f t="shared" si="23"/>
        <v>9.2999999999999992E-3</v>
      </c>
      <c r="L486" s="21" t="s">
        <v>874</v>
      </c>
      <c r="M486" s="25" t="s">
        <v>874</v>
      </c>
      <c r="O486"/>
      <c r="P486"/>
      <c r="Q486"/>
      <c r="R486"/>
      <c r="S486"/>
      <c r="T486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</row>
    <row r="487" spans="1:58" s="54" customFormat="1" x14ac:dyDescent="0.2">
      <c r="A487" s="2" t="s">
        <v>764</v>
      </c>
      <c r="B487" s="2" t="s">
        <v>765</v>
      </c>
      <c r="C487" s="2" t="s">
        <v>26</v>
      </c>
      <c r="D487" s="2" t="s">
        <v>768</v>
      </c>
      <c r="E487" s="38">
        <v>6771417</v>
      </c>
      <c r="F487" s="78"/>
      <c r="G487" s="103">
        <v>35227</v>
      </c>
      <c r="H487" s="113">
        <f t="shared" si="21"/>
        <v>6806644</v>
      </c>
      <c r="I487" s="63">
        <v>7346348</v>
      </c>
      <c r="J487" s="5">
        <f t="shared" si="22"/>
        <v>574931</v>
      </c>
      <c r="K487" s="39">
        <f t="shared" si="23"/>
        <v>8.4900000000000003E-2</v>
      </c>
      <c r="L487" s="21" t="s">
        <v>874</v>
      </c>
      <c r="M487" s="25" t="s">
        <v>874</v>
      </c>
      <c r="O487"/>
      <c r="P487"/>
      <c r="Q487"/>
      <c r="R487"/>
      <c r="S487"/>
      <c r="T487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</row>
    <row r="488" spans="1:58" s="54" customFormat="1" x14ac:dyDescent="0.2">
      <c r="A488" s="2" t="s">
        <v>764</v>
      </c>
      <c r="B488" s="2" t="s">
        <v>765</v>
      </c>
      <c r="C488" s="2" t="s">
        <v>57</v>
      </c>
      <c r="D488" s="2" t="s">
        <v>769</v>
      </c>
      <c r="E488" s="38">
        <v>2478605</v>
      </c>
      <c r="F488" s="78"/>
      <c r="G488" s="103">
        <v>10255</v>
      </c>
      <c r="H488" s="113">
        <f t="shared" si="21"/>
        <v>2488860</v>
      </c>
      <c r="I488" s="63">
        <v>2410184</v>
      </c>
      <c r="J488" s="5">
        <f t="shared" si="22"/>
        <v>-68421</v>
      </c>
      <c r="K488" s="39">
        <f t="shared" si="23"/>
        <v>-2.76E-2</v>
      </c>
      <c r="L488" s="21" t="s">
        <v>874</v>
      </c>
      <c r="M488" s="25" t="s">
        <v>874</v>
      </c>
      <c r="O488"/>
      <c r="P488"/>
      <c r="Q488"/>
      <c r="R488"/>
      <c r="S488"/>
      <c r="T488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</row>
    <row r="489" spans="1:58" s="54" customFormat="1" x14ac:dyDescent="0.2">
      <c r="A489" s="2" t="s">
        <v>764</v>
      </c>
      <c r="B489" s="2" t="s">
        <v>765</v>
      </c>
      <c r="C489" s="2" t="s">
        <v>79</v>
      </c>
      <c r="D489" s="2" t="s">
        <v>770</v>
      </c>
      <c r="E489" s="38">
        <v>3561231</v>
      </c>
      <c r="F489" s="78"/>
      <c r="G489" s="103">
        <v>14061</v>
      </c>
      <c r="H489" s="113">
        <f t="shared" si="21"/>
        <v>3575292</v>
      </c>
      <c r="I489" s="63">
        <v>3641098</v>
      </c>
      <c r="J489" s="5">
        <f t="shared" si="22"/>
        <v>79867</v>
      </c>
      <c r="K489" s="39">
        <f t="shared" si="23"/>
        <v>2.24E-2</v>
      </c>
      <c r="L489" s="21" t="s">
        <v>874</v>
      </c>
      <c r="M489" s="25" t="s">
        <v>874</v>
      </c>
      <c r="O489"/>
      <c r="P489"/>
      <c r="Q489"/>
      <c r="R489"/>
      <c r="S489"/>
      <c r="T489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</row>
    <row r="490" spans="1:58" s="54" customFormat="1" x14ac:dyDescent="0.2">
      <c r="A490" s="2" t="s">
        <v>764</v>
      </c>
      <c r="B490" s="2" t="s">
        <v>765</v>
      </c>
      <c r="C490" s="2" t="s">
        <v>39</v>
      </c>
      <c r="D490" s="2" t="s">
        <v>771</v>
      </c>
      <c r="E490" s="38">
        <v>460785</v>
      </c>
      <c r="F490" s="78"/>
      <c r="G490" s="103">
        <v>1881</v>
      </c>
      <c r="H490" s="113">
        <f t="shared" si="21"/>
        <v>462666</v>
      </c>
      <c r="I490" s="63">
        <v>392859</v>
      </c>
      <c r="J490" s="5">
        <f t="shared" si="22"/>
        <v>-67926</v>
      </c>
      <c r="K490" s="39">
        <f t="shared" si="23"/>
        <v>-0.1474</v>
      </c>
      <c r="L490" s="21">
        <v>1</v>
      </c>
      <c r="M490" s="25" t="s">
        <v>874</v>
      </c>
      <c r="O490"/>
      <c r="P490"/>
      <c r="Q490"/>
      <c r="R490"/>
      <c r="S490"/>
      <c r="T490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</row>
    <row r="491" spans="1:58" s="54" customFormat="1" x14ac:dyDescent="0.2">
      <c r="A491" s="2" t="s">
        <v>764</v>
      </c>
      <c r="B491" s="2" t="s">
        <v>765</v>
      </c>
      <c r="C491" s="2" t="s">
        <v>138</v>
      </c>
      <c r="D491" s="2" t="s">
        <v>772</v>
      </c>
      <c r="E491" s="38">
        <v>1413647</v>
      </c>
      <c r="F491" s="78"/>
      <c r="G491" s="103">
        <v>5170</v>
      </c>
      <c r="H491" s="113">
        <f t="shared" si="21"/>
        <v>1418817</v>
      </c>
      <c r="I491" s="63">
        <v>1415616</v>
      </c>
      <c r="J491" s="5">
        <f t="shared" si="22"/>
        <v>1969</v>
      </c>
      <c r="K491" s="39">
        <f t="shared" si="23"/>
        <v>1.4E-3</v>
      </c>
      <c r="L491" s="21" t="s">
        <v>874</v>
      </c>
      <c r="M491" s="25" t="s">
        <v>874</v>
      </c>
      <c r="O491"/>
      <c r="P491"/>
      <c r="Q491"/>
      <c r="R491"/>
      <c r="S491"/>
      <c r="T491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</row>
    <row r="492" spans="1:58" s="54" customFormat="1" x14ac:dyDescent="0.2">
      <c r="A492" s="2" t="s">
        <v>764</v>
      </c>
      <c r="B492" s="2" t="s">
        <v>765</v>
      </c>
      <c r="C492" s="2" t="s">
        <v>125</v>
      </c>
      <c r="D492" s="2" t="s">
        <v>773</v>
      </c>
      <c r="E492" s="38">
        <v>964270</v>
      </c>
      <c r="F492" s="78"/>
      <c r="G492" s="103">
        <v>4096</v>
      </c>
      <c r="H492" s="113">
        <f t="shared" si="21"/>
        <v>968366</v>
      </c>
      <c r="I492" s="63">
        <v>934339</v>
      </c>
      <c r="J492" s="5">
        <f t="shared" si="22"/>
        <v>-29931</v>
      </c>
      <c r="K492" s="39">
        <f t="shared" si="23"/>
        <v>-3.1E-2</v>
      </c>
      <c r="L492" s="21" t="s">
        <v>874</v>
      </c>
      <c r="M492" s="25" t="s">
        <v>874</v>
      </c>
      <c r="O492"/>
      <c r="P492"/>
      <c r="Q492"/>
      <c r="R492"/>
      <c r="S492"/>
      <c r="T492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</row>
    <row r="493" spans="1:58" s="54" customFormat="1" x14ac:dyDescent="0.2">
      <c r="A493" s="2" t="s">
        <v>764</v>
      </c>
      <c r="B493" s="2" t="s">
        <v>765</v>
      </c>
      <c r="C493" s="2" t="s">
        <v>69</v>
      </c>
      <c r="D493" s="2" t="s">
        <v>774</v>
      </c>
      <c r="E493" s="38">
        <v>265093</v>
      </c>
      <c r="F493" s="78"/>
      <c r="G493" s="103">
        <v>1503</v>
      </c>
      <c r="H493" s="113">
        <f t="shared" si="21"/>
        <v>266596</v>
      </c>
      <c r="I493" s="63">
        <v>125123</v>
      </c>
      <c r="J493" s="5">
        <f t="shared" si="22"/>
        <v>-139970</v>
      </c>
      <c r="K493" s="39">
        <f t="shared" si="23"/>
        <v>-0.52800000000000002</v>
      </c>
      <c r="L493" s="21">
        <v>1</v>
      </c>
      <c r="M493" s="25">
        <v>1</v>
      </c>
      <c r="O493"/>
      <c r="P493"/>
      <c r="Q493"/>
      <c r="R493"/>
      <c r="S493"/>
      <c r="T49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</row>
    <row r="494" spans="1:58" s="54" customFormat="1" x14ac:dyDescent="0.2">
      <c r="A494" s="2" t="s">
        <v>775</v>
      </c>
      <c r="B494" s="2" t="s">
        <v>776</v>
      </c>
      <c r="C494" s="2" t="s">
        <v>510</v>
      </c>
      <c r="D494" s="2" t="s">
        <v>777</v>
      </c>
      <c r="E494" s="38">
        <v>145793</v>
      </c>
      <c r="F494" s="78"/>
      <c r="G494" s="103">
        <v>797</v>
      </c>
      <c r="H494" s="113">
        <f t="shared" si="21"/>
        <v>146590</v>
      </c>
      <c r="I494" s="63">
        <v>147591</v>
      </c>
      <c r="J494" s="5">
        <f t="shared" si="22"/>
        <v>1798</v>
      </c>
      <c r="K494" s="39">
        <f t="shared" si="23"/>
        <v>1.23E-2</v>
      </c>
      <c r="L494" s="21" t="s">
        <v>874</v>
      </c>
      <c r="M494" s="25" t="s">
        <v>874</v>
      </c>
      <c r="O494"/>
      <c r="P494"/>
      <c r="Q494"/>
      <c r="R494"/>
      <c r="S494"/>
      <c r="T494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</row>
    <row r="495" spans="1:58" s="54" customFormat="1" x14ac:dyDescent="0.2">
      <c r="A495" s="2" t="s">
        <v>775</v>
      </c>
      <c r="B495" s="2" t="s">
        <v>776</v>
      </c>
      <c r="C495" s="2" t="s">
        <v>778</v>
      </c>
      <c r="D495" s="2" t="s">
        <v>779</v>
      </c>
      <c r="E495" s="38">
        <v>50221</v>
      </c>
      <c r="F495" s="78"/>
      <c r="G495" s="103">
        <v>0</v>
      </c>
      <c r="H495" s="113">
        <f t="shared" si="21"/>
        <v>50221</v>
      </c>
      <c r="I495" s="63">
        <v>49988</v>
      </c>
      <c r="J495" s="5">
        <f t="shared" si="22"/>
        <v>-233</v>
      </c>
      <c r="K495" s="39">
        <f t="shared" si="23"/>
        <v>-4.5999999999999999E-3</v>
      </c>
      <c r="L495" s="21">
        <v>1</v>
      </c>
      <c r="M495" s="25">
        <v>1</v>
      </c>
      <c r="O495"/>
      <c r="P495"/>
      <c r="Q495"/>
      <c r="R495"/>
      <c r="S495"/>
      <c r="T495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</row>
    <row r="496" spans="1:58" s="54" customFormat="1" x14ac:dyDescent="0.2">
      <c r="A496" s="2" t="s">
        <v>775</v>
      </c>
      <c r="B496" s="2" t="s">
        <v>776</v>
      </c>
      <c r="C496" s="2" t="s">
        <v>26</v>
      </c>
      <c r="D496" s="2" t="s">
        <v>780</v>
      </c>
      <c r="E496" s="38">
        <v>235333</v>
      </c>
      <c r="F496" s="78"/>
      <c r="G496" s="103">
        <v>1994</v>
      </c>
      <c r="H496" s="113">
        <f t="shared" si="21"/>
        <v>237327</v>
      </c>
      <c r="I496" s="63">
        <v>219391</v>
      </c>
      <c r="J496" s="5">
        <f t="shared" si="22"/>
        <v>-15942</v>
      </c>
      <c r="K496" s="39">
        <f t="shared" si="23"/>
        <v>-6.7699999999999996E-2</v>
      </c>
      <c r="L496" s="21" t="s">
        <v>874</v>
      </c>
      <c r="M496" s="25" t="s">
        <v>874</v>
      </c>
      <c r="O496"/>
      <c r="P496"/>
      <c r="Q496"/>
      <c r="R496"/>
      <c r="S496"/>
      <c r="T496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</row>
    <row r="497" spans="1:58" s="54" customFormat="1" x14ac:dyDescent="0.2">
      <c r="A497" s="2" t="s">
        <v>775</v>
      </c>
      <c r="B497" s="2" t="s">
        <v>776</v>
      </c>
      <c r="C497" s="2" t="s">
        <v>215</v>
      </c>
      <c r="D497" s="2" t="s">
        <v>781</v>
      </c>
      <c r="E497" s="38">
        <v>8424936</v>
      </c>
      <c r="F497" s="78"/>
      <c r="G497" s="103">
        <v>30371</v>
      </c>
      <c r="H497" s="113">
        <f t="shared" si="21"/>
        <v>8455307</v>
      </c>
      <c r="I497" s="63">
        <v>8564141</v>
      </c>
      <c r="J497" s="5">
        <f t="shared" si="22"/>
        <v>139205</v>
      </c>
      <c r="K497" s="39">
        <f t="shared" si="23"/>
        <v>1.6500000000000001E-2</v>
      </c>
      <c r="L497" s="21" t="s">
        <v>874</v>
      </c>
      <c r="M497" s="25" t="s">
        <v>874</v>
      </c>
      <c r="O497"/>
      <c r="P497"/>
      <c r="Q497"/>
      <c r="R497"/>
      <c r="S497"/>
      <c r="T497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</row>
    <row r="498" spans="1:58" s="54" customFormat="1" x14ac:dyDescent="0.2">
      <c r="A498" s="2" t="s">
        <v>775</v>
      </c>
      <c r="B498" s="2" t="s">
        <v>776</v>
      </c>
      <c r="C498" s="2" t="s">
        <v>39</v>
      </c>
      <c r="D498" s="2" t="s">
        <v>782</v>
      </c>
      <c r="E498" s="38">
        <v>46378</v>
      </c>
      <c r="F498" s="78"/>
      <c r="G498" s="103">
        <v>539</v>
      </c>
      <c r="H498" s="113">
        <f t="shared" si="21"/>
        <v>46917</v>
      </c>
      <c r="I498" s="63">
        <v>77199</v>
      </c>
      <c r="J498" s="5">
        <f t="shared" si="22"/>
        <v>30821</v>
      </c>
      <c r="K498" s="39">
        <f t="shared" si="23"/>
        <v>0.66459999999999997</v>
      </c>
      <c r="L498" s="21">
        <v>1</v>
      </c>
      <c r="M498" s="25" t="s">
        <v>874</v>
      </c>
      <c r="O498"/>
      <c r="P498"/>
      <c r="Q498"/>
      <c r="R498"/>
      <c r="S498"/>
      <c r="T498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</row>
    <row r="499" spans="1:58" s="54" customFormat="1" x14ac:dyDescent="0.2">
      <c r="A499" s="2" t="s">
        <v>775</v>
      </c>
      <c r="B499" s="2" t="s">
        <v>776</v>
      </c>
      <c r="C499" s="2" t="s">
        <v>378</v>
      </c>
      <c r="D499" s="2" t="s">
        <v>783</v>
      </c>
      <c r="E499" s="38">
        <v>2121592</v>
      </c>
      <c r="F499" s="78"/>
      <c r="G499" s="103">
        <v>7624</v>
      </c>
      <c r="H499" s="113">
        <f t="shared" si="21"/>
        <v>2129216</v>
      </c>
      <c r="I499" s="63">
        <v>2042326</v>
      </c>
      <c r="J499" s="5">
        <f t="shared" si="22"/>
        <v>-79266</v>
      </c>
      <c r="K499" s="39">
        <f t="shared" si="23"/>
        <v>-3.7400000000000003E-2</v>
      </c>
      <c r="L499" s="21" t="s">
        <v>874</v>
      </c>
      <c r="M499" s="25" t="s">
        <v>874</v>
      </c>
      <c r="O499"/>
      <c r="P499"/>
      <c r="Q499"/>
      <c r="R499"/>
      <c r="S499"/>
      <c r="T499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</row>
    <row r="500" spans="1:58" s="54" customFormat="1" x14ac:dyDescent="0.2">
      <c r="A500" s="2" t="s">
        <v>775</v>
      </c>
      <c r="B500" s="2" t="s">
        <v>776</v>
      </c>
      <c r="C500" s="2" t="s">
        <v>603</v>
      </c>
      <c r="D500" s="2" t="s">
        <v>784</v>
      </c>
      <c r="E500" s="38">
        <v>744938</v>
      </c>
      <c r="F500" s="78"/>
      <c r="G500" s="103">
        <v>2497</v>
      </c>
      <c r="H500" s="113">
        <f t="shared" si="21"/>
        <v>747435</v>
      </c>
      <c r="I500" s="63">
        <v>632473</v>
      </c>
      <c r="J500" s="5">
        <f t="shared" si="22"/>
        <v>-112465</v>
      </c>
      <c r="K500" s="39">
        <f t="shared" si="23"/>
        <v>-0.151</v>
      </c>
      <c r="L500" s="21" t="s">
        <v>874</v>
      </c>
      <c r="M500" s="25" t="s">
        <v>874</v>
      </c>
      <c r="O500"/>
      <c r="P500"/>
      <c r="Q500"/>
      <c r="R500"/>
      <c r="S500"/>
      <c r="T500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</row>
    <row r="501" spans="1:58" s="54" customFormat="1" x14ac:dyDescent="0.2">
      <c r="A501" s="2" t="s">
        <v>775</v>
      </c>
      <c r="B501" s="2" t="s">
        <v>776</v>
      </c>
      <c r="C501" s="2" t="s">
        <v>785</v>
      </c>
      <c r="D501" s="2" t="s">
        <v>786</v>
      </c>
      <c r="E501" s="38">
        <v>269239</v>
      </c>
      <c r="F501" s="78"/>
      <c r="G501" s="103">
        <v>0</v>
      </c>
      <c r="H501" s="113">
        <f t="shared" si="21"/>
        <v>269239</v>
      </c>
      <c r="I501" s="63">
        <v>22885</v>
      </c>
      <c r="J501" s="5">
        <f t="shared" si="22"/>
        <v>-246354</v>
      </c>
      <c r="K501" s="39">
        <f t="shared" si="23"/>
        <v>-0.91500000000000004</v>
      </c>
      <c r="L501" s="21">
        <v>1</v>
      </c>
      <c r="M501" s="25">
        <v>1</v>
      </c>
      <c r="O501"/>
      <c r="P501"/>
      <c r="Q501"/>
      <c r="R501"/>
      <c r="S501"/>
      <c r="T501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</row>
    <row r="502" spans="1:58" s="54" customFormat="1" x14ac:dyDescent="0.2">
      <c r="A502" s="2" t="s">
        <v>775</v>
      </c>
      <c r="B502" s="2" t="s">
        <v>776</v>
      </c>
      <c r="C502" s="2" t="s">
        <v>787</v>
      </c>
      <c r="D502" s="2" t="s">
        <v>788</v>
      </c>
      <c r="E502" s="38">
        <v>776410</v>
      </c>
      <c r="F502" s="78"/>
      <c r="G502" s="103">
        <v>3524</v>
      </c>
      <c r="H502" s="113">
        <f t="shared" si="21"/>
        <v>779934</v>
      </c>
      <c r="I502" s="63">
        <v>588490</v>
      </c>
      <c r="J502" s="5">
        <f t="shared" si="22"/>
        <v>-187920</v>
      </c>
      <c r="K502" s="39">
        <f t="shared" si="23"/>
        <v>-0.24199999999999999</v>
      </c>
      <c r="L502" s="21" t="s">
        <v>874</v>
      </c>
      <c r="M502" s="25" t="s">
        <v>874</v>
      </c>
      <c r="O502"/>
      <c r="P502"/>
      <c r="Q502"/>
      <c r="R502"/>
      <c r="S502"/>
      <c r="T502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</row>
    <row r="503" spans="1:58" s="54" customFormat="1" x14ac:dyDescent="0.2">
      <c r="A503" s="2" t="s">
        <v>789</v>
      </c>
      <c r="B503" s="2" t="s">
        <v>790</v>
      </c>
      <c r="C503" s="2" t="s">
        <v>510</v>
      </c>
      <c r="D503" s="2" t="s">
        <v>792</v>
      </c>
      <c r="E503" s="38">
        <v>174667</v>
      </c>
      <c r="F503" s="78"/>
      <c r="G503" s="103">
        <v>857</v>
      </c>
      <c r="H503" s="113">
        <f t="shared" si="21"/>
        <v>175524</v>
      </c>
      <c r="I503" s="63">
        <v>153654</v>
      </c>
      <c r="J503" s="5">
        <f t="shared" si="22"/>
        <v>-21013</v>
      </c>
      <c r="K503" s="39">
        <f t="shared" si="23"/>
        <v>-0.1203</v>
      </c>
      <c r="L503" s="21" t="s">
        <v>874</v>
      </c>
      <c r="M503" s="25" t="s">
        <v>874</v>
      </c>
      <c r="O503"/>
      <c r="P503"/>
      <c r="Q503"/>
      <c r="R503"/>
      <c r="S503"/>
      <c r="T50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</row>
    <row r="504" spans="1:58" s="54" customFormat="1" x14ac:dyDescent="0.2">
      <c r="A504" s="2" t="s">
        <v>789</v>
      </c>
      <c r="B504" s="2" t="s">
        <v>790</v>
      </c>
      <c r="C504" s="2" t="s">
        <v>215</v>
      </c>
      <c r="D504" s="2" t="s">
        <v>791</v>
      </c>
      <c r="E504" s="38">
        <v>1225471</v>
      </c>
      <c r="F504" s="78"/>
      <c r="G504" s="103">
        <v>3710</v>
      </c>
      <c r="H504" s="113">
        <f t="shared" si="21"/>
        <v>1229181</v>
      </c>
      <c r="I504" s="63">
        <v>1051481</v>
      </c>
      <c r="J504" s="5">
        <f t="shared" si="22"/>
        <v>-173990</v>
      </c>
      <c r="K504" s="39">
        <f t="shared" si="23"/>
        <v>-0.14199999999999999</v>
      </c>
      <c r="L504" s="21" t="s">
        <v>874</v>
      </c>
      <c r="M504" s="25" t="s">
        <v>874</v>
      </c>
      <c r="O504"/>
      <c r="P504"/>
      <c r="Q504"/>
      <c r="R504"/>
      <c r="S504"/>
      <c r="T504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</row>
    <row r="505" spans="1:58" s="54" customFormat="1" x14ac:dyDescent="0.2">
      <c r="A505" s="2" t="s">
        <v>789</v>
      </c>
      <c r="B505" s="2" t="s">
        <v>790</v>
      </c>
      <c r="C505" s="2" t="s">
        <v>793</v>
      </c>
      <c r="D505" s="2" t="s">
        <v>794</v>
      </c>
      <c r="E505" s="38">
        <v>2888916</v>
      </c>
      <c r="F505" s="78"/>
      <c r="G505" s="103">
        <v>8759</v>
      </c>
      <c r="H505" s="113">
        <f t="shared" si="21"/>
        <v>2897675</v>
      </c>
      <c r="I505" s="63">
        <v>3131516</v>
      </c>
      <c r="J505" s="5">
        <f t="shared" si="22"/>
        <v>242600</v>
      </c>
      <c r="K505" s="39">
        <f t="shared" si="23"/>
        <v>8.4000000000000005E-2</v>
      </c>
      <c r="L505" s="21" t="s">
        <v>874</v>
      </c>
      <c r="M505" s="25" t="s">
        <v>874</v>
      </c>
      <c r="O505"/>
      <c r="P505"/>
      <c r="Q505"/>
      <c r="R505"/>
      <c r="S505"/>
      <c r="T505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</row>
    <row r="506" spans="1:58" s="54" customFormat="1" x14ac:dyDescent="0.2">
      <c r="A506" s="2" t="s">
        <v>789</v>
      </c>
      <c r="B506" s="2" t="s">
        <v>790</v>
      </c>
      <c r="C506" s="2" t="s">
        <v>795</v>
      </c>
      <c r="D506" s="2" t="s">
        <v>796</v>
      </c>
      <c r="E506" s="38">
        <v>947635</v>
      </c>
      <c r="F506" s="78"/>
      <c r="G506" s="103">
        <v>2813</v>
      </c>
      <c r="H506" s="113">
        <f t="shared" si="21"/>
        <v>950448</v>
      </c>
      <c r="I506" s="63">
        <v>916766</v>
      </c>
      <c r="J506" s="5">
        <f t="shared" si="22"/>
        <v>-30869</v>
      </c>
      <c r="K506" s="39">
        <f t="shared" si="23"/>
        <v>-3.2599999999999997E-2</v>
      </c>
      <c r="L506" s="21" t="s">
        <v>874</v>
      </c>
      <c r="M506" s="25" t="s">
        <v>874</v>
      </c>
      <c r="O506"/>
      <c r="P506"/>
      <c r="Q506"/>
      <c r="R506"/>
      <c r="S506"/>
      <c r="T506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</row>
    <row r="507" spans="1:58" s="54" customFormat="1" x14ac:dyDescent="0.2">
      <c r="A507" s="2" t="s">
        <v>797</v>
      </c>
      <c r="B507" s="2" t="s">
        <v>798</v>
      </c>
      <c r="C507" s="2" t="s">
        <v>711</v>
      </c>
      <c r="D507" s="2" t="s">
        <v>799</v>
      </c>
      <c r="E507" s="38">
        <v>1049663</v>
      </c>
      <c r="F507" s="78"/>
      <c r="G507" s="103">
        <v>3628</v>
      </c>
      <c r="H507" s="113">
        <f t="shared" si="21"/>
        <v>1053291</v>
      </c>
      <c r="I507" s="63">
        <v>1099062</v>
      </c>
      <c r="J507" s="5">
        <f t="shared" si="22"/>
        <v>49399</v>
      </c>
      <c r="K507" s="39">
        <f t="shared" si="23"/>
        <v>4.7100000000000003E-2</v>
      </c>
      <c r="L507" s="21" t="s">
        <v>874</v>
      </c>
      <c r="M507" s="25" t="s">
        <v>874</v>
      </c>
      <c r="O507"/>
      <c r="P507"/>
      <c r="Q507"/>
      <c r="R507"/>
      <c r="S507"/>
      <c r="T507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</row>
    <row r="508" spans="1:58" s="54" customFormat="1" x14ac:dyDescent="0.2">
      <c r="A508" s="1" t="s">
        <v>797</v>
      </c>
      <c r="B508" s="1" t="s">
        <v>798</v>
      </c>
      <c r="C508" s="1" t="s">
        <v>800</v>
      </c>
      <c r="D508" s="1" t="s">
        <v>801</v>
      </c>
      <c r="E508" s="38">
        <v>1726417</v>
      </c>
      <c r="F508" s="78"/>
      <c r="G508" s="103">
        <v>3561</v>
      </c>
      <c r="H508" s="113">
        <f t="shared" si="21"/>
        <v>1729978</v>
      </c>
      <c r="I508" s="63">
        <v>2170751</v>
      </c>
      <c r="J508" s="5">
        <f t="shared" si="22"/>
        <v>444334</v>
      </c>
      <c r="K508" s="39">
        <f t="shared" si="23"/>
        <v>0.25740000000000002</v>
      </c>
      <c r="L508" s="21" t="s">
        <v>874</v>
      </c>
      <c r="M508" s="25" t="s">
        <v>874</v>
      </c>
      <c r="O508"/>
      <c r="P508"/>
      <c r="Q508"/>
      <c r="R508"/>
      <c r="S508"/>
      <c r="T508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</row>
    <row r="509" spans="1:58" s="54" customFormat="1" x14ac:dyDescent="0.2">
      <c r="A509" s="1" t="s">
        <v>797</v>
      </c>
      <c r="B509" s="1" t="s">
        <v>798</v>
      </c>
      <c r="C509" s="1" t="s">
        <v>579</v>
      </c>
      <c r="D509" s="1" t="s">
        <v>802</v>
      </c>
      <c r="E509" s="38">
        <v>1561984</v>
      </c>
      <c r="F509" s="78"/>
      <c r="G509" s="103">
        <v>3196</v>
      </c>
      <c r="H509" s="113">
        <f t="shared" si="21"/>
        <v>1565180</v>
      </c>
      <c r="I509" s="63">
        <v>1488030</v>
      </c>
      <c r="J509" s="5">
        <f t="shared" si="22"/>
        <v>-73954</v>
      </c>
      <c r="K509" s="39">
        <f t="shared" si="23"/>
        <v>-4.7300000000000002E-2</v>
      </c>
      <c r="L509" s="21" t="s">
        <v>874</v>
      </c>
      <c r="M509" s="25" t="s">
        <v>874</v>
      </c>
      <c r="O509"/>
      <c r="P509"/>
      <c r="Q509"/>
      <c r="R509"/>
      <c r="S509"/>
      <c r="T509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</row>
    <row r="510" spans="1:58" s="54" customFormat="1" x14ac:dyDescent="0.2">
      <c r="A510" s="1" t="s">
        <v>797</v>
      </c>
      <c r="B510" s="1" t="s">
        <v>798</v>
      </c>
      <c r="C510" s="1" t="s">
        <v>803</v>
      </c>
      <c r="D510" s="1" t="s">
        <v>878</v>
      </c>
      <c r="E510" s="38">
        <v>2812547</v>
      </c>
      <c r="F510" s="78"/>
      <c r="G510" s="103">
        <v>5753</v>
      </c>
      <c r="H510" s="113">
        <f t="shared" si="21"/>
        <v>2818300</v>
      </c>
      <c r="I510" s="63">
        <v>2867667</v>
      </c>
      <c r="J510" s="5">
        <f t="shared" si="22"/>
        <v>55120</v>
      </c>
      <c r="K510" s="39">
        <f t="shared" si="23"/>
        <v>1.9599999999999999E-2</v>
      </c>
      <c r="L510" s="21" t="s">
        <v>874</v>
      </c>
      <c r="M510" s="25" t="s">
        <v>874</v>
      </c>
      <c r="O510"/>
      <c r="P510"/>
      <c r="Q510"/>
      <c r="R510"/>
      <c r="S510"/>
      <c r="T510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</row>
    <row r="511" spans="1:58" s="54" customFormat="1" x14ac:dyDescent="0.2">
      <c r="A511" s="1" t="s">
        <v>797</v>
      </c>
      <c r="B511" s="1" t="s">
        <v>798</v>
      </c>
      <c r="C511" s="1" t="s">
        <v>860</v>
      </c>
      <c r="D511" s="1" t="s">
        <v>879</v>
      </c>
      <c r="E511" s="38">
        <v>1167690</v>
      </c>
      <c r="F511" s="78"/>
      <c r="G511" s="103">
        <v>2403</v>
      </c>
      <c r="H511" s="113">
        <f t="shared" si="21"/>
        <v>1170093</v>
      </c>
      <c r="I511" s="63">
        <v>1720481</v>
      </c>
      <c r="J511" s="5">
        <f t="shared" si="22"/>
        <v>552791</v>
      </c>
      <c r="K511" s="39">
        <f t="shared" si="23"/>
        <v>0.47339999999999999</v>
      </c>
      <c r="L511" s="21" t="s">
        <v>874</v>
      </c>
      <c r="M511" s="25" t="s">
        <v>874</v>
      </c>
      <c r="O511"/>
      <c r="P511"/>
      <c r="Q511"/>
      <c r="R511"/>
      <c r="S511"/>
      <c r="T511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</row>
    <row r="512" spans="1:58" s="54" customFormat="1" x14ac:dyDescent="0.2">
      <c r="A512" s="1" t="s">
        <v>797</v>
      </c>
      <c r="B512" s="1" t="s">
        <v>798</v>
      </c>
      <c r="C512" s="1" t="s">
        <v>861</v>
      </c>
      <c r="D512" s="1" t="s">
        <v>880</v>
      </c>
      <c r="E512" s="38">
        <v>905243</v>
      </c>
      <c r="F512" s="78"/>
      <c r="G512" s="103">
        <v>1851</v>
      </c>
      <c r="H512" s="113">
        <f t="shared" si="21"/>
        <v>907094</v>
      </c>
      <c r="I512" s="63">
        <v>1455569</v>
      </c>
      <c r="J512" s="5">
        <f t="shared" si="22"/>
        <v>550326</v>
      </c>
      <c r="K512" s="39">
        <f t="shared" si="23"/>
        <v>0.6079</v>
      </c>
      <c r="L512" s="21" t="s">
        <v>874</v>
      </c>
      <c r="M512" s="25" t="s">
        <v>874</v>
      </c>
      <c r="O512"/>
      <c r="P512"/>
      <c r="Q512"/>
      <c r="R512"/>
      <c r="S512"/>
      <c r="T512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</row>
    <row r="513" spans="1:58" s="54" customFormat="1" x14ac:dyDescent="0.2">
      <c r="A513" s="1" t="s">
        <v>797</v>
      </c>
      <c r="B513" s="1" t="s">
        <v>798</v>
      </c>
      <c r="C513" s="1" t="s">
        <v>862</v>
      </c>
      <c r="D513" s="1" t="s">
        <v>881</v>
      </c>
      <c r="E513" s="38">
        <v>653880</v>
      </c>
      <c r="F513" s="78"/>
      <c r="G513" s="103">
        <v>1341</v>
      </c>
      <c r="H513" s="113">
        <f t="shared" si="21"/>
        <v>655221</v>
      </c>
      <c r="I513" s="63">
        <v>883092</v>
      </c>
      <c r="J513" s="5">
        <f t="shared" si="22"/>
        <v>229212</v>
      </c>
      <c r="K513" s="39">
        <f t="shared" si="23"/>
        <v>0.35049999999999998</v>
      </c>
      <c r="L513" s="21" t="s">
        <v>874</v>
      </c>
      <c r="M513" s="25" t="s">
        <v>874</v>
      </c>
      <c r="O513"/>
      <c r="P513"/>
      <c r="Q513"/>
      <c r="R513"/>
      <c r="S513"/>
      <c r="T51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</row>
    <row r="514" spans="1:58" s="54" customFormat="1" x14ac:dyDescent="0.2">
      <c r="A514" s="1" t="s">
        <v>797</v>
      </c>
      <c r="B514" s="1" t="s">
        <v>798</v>
      </c>
      <c r="C514" s="1" t="s">
        <v>586</v>
      </c>
      <c r="D514" s="1" t="s">
        <v>804</v>
      </c>
      <c r="E514" s="38">
        <v>1373168</v>
      </c>
      <c r="F514" s="78"/>
      <c r="G514" s="103">
        <v>2833</v>
      </c>
      <c r="H514" s="113">
        <f t="shared" si="21"/>
        <v>1376001</v>
      </c>
      <c r="I514" s="63">
        <v>1391444</v>
      </c>
      <c r="J514" s="5">
        <f t="shared" si="22"/>
        <v>18276</v>
      </c>
      <c r="K514" s="39">
        <f t="shared" si="23"/>
        <v>1.3299999999999999E-2</v>
      </c>
      <c r="L514" s="21" t="s">
        <v>874</v>
      </c>
      <c r="M514" s="25" t="s">
        <v>874</v>
      </c>
      <c r="O514"/>
      <c r="P514"/>
      <c r="Q514"/>
      <c r="R514"/>
      <c r="S514"/>
      <c r="T514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</row>
    <row r="515" spans="1:58" s="54" customFormat="1" x14ac:dyDescent="0.2">
      <c r="A515" s="1" t="s">
        <v>797</v>
      </c>
      <c r="B515" s="1" t="s">
        <v>798</v>
      </c>
      <c r="C515" s="1" t="s">
        <v>587</v>
      </c>
      <c r="D515" s="1" t="s">
        <v>805</v>
      </c>
      <c r="E515" s="38">
        <v>5075677</v>
      </c>
      <c r="F515" s="78"/>
      <c r="G515" s="103">
        <v>10471</v>
      </c>
      <c r="H515" s="113">
        <f t="shared" si="21"/>
        <v>5086148</v>
      </c>
      <c r="I515" s="63">
        <v>5010164</v>
      </c>
      <c r="J515" s="5">
        <f t="shared" si="22"/>
        <v>-65513</v>
      </c>
      <c r="K515" s="39">
        <f t="shared" si="23"/>
        <v>-1.29E-2</v>
      </c>
      <c r="L515" s="21" t="s">
        <v>874</v>
      </c>
      <c r="M515" s="25" t="s">
        <v>874</v>
      </c>
      <c r="O515"/>
      <c r="P515"/>
      <c r="Q515"/>
      <c r="R515"/>
      <c r="S515"/>
      <c r="T515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</row>
    <row r="516" spans="1:58" s="54" customFormat="1" x14ac:dyDescent="0.2">
      <c r="A516" s="1" t="s">
        <v>797</v>
      </c>
      <c r="B516" s="1" t="s">
        <v>798</v>
      </c>
      <c r="C516" s="1" t="s">
        <v>588</v>
      </c>
      <c r="D516" s="1" t="s">
        <v>806</v>
      </c>
      <c r="E516" s="38">
        <v>503395</v>
      </c>
      <c r="F516" s="78"/>
      <c r="G516" s="103">
        <v>1039</v>
      </c>
      <c r="H516" s="113">
        <f t="shared" si="21"/>
        <v>504434</v>
      </c>
      <c r="I516" s="63">
        <v>501945</v>
      </c>
      <c r="J516" s="5">
        <f t="shared" si="22"/>
        <v>-1450</v>
      </c>
      <c r="K516" s="39">
        <f t="shared" si="23"/>
        <v>-2.8999999999999998E-3</v>
      </c>
      <c r="L516" s="21" t="s">
        <v>874</v>
      </c>
      <c r="M516" s="25" t="s">
        <v>874</v>
      </c>
      <c r="O516"/>
      <c r="P516"/>
      <c r="Q516"/>
      <c r="R516"/>
      <c r="S516"/>
      <c r="T516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</row>
    <row r="517" spans="1:58" s="54" customFormat="1" x14ac:dyDescent="0.2">
      <c r="A517" s="1" t="s">
        <v>797</v>
      </c>
      <c r="B517" s="1" t="s">
        <v>798</v>
      </c>
      <c r="C517" s="1" t="s">
        <v>863</v>
      </c>
      <c r="D517" s="1" t="s">
        <v>882</v>
      </c>
      <c r="E517" s="38">
        <v>759020</v>
      </c>
      <c r="F517" s="78"/>
      <c r="G517" s="103">
        <v>1553</v>
      </c>
      <c r="H517" s="113">
        <f t="shared" si="21"/>
        <v>760573</v>
      </c>
      <c r="I517" s="63">
        <v>992389</v>
      </c>
      <c r="J517" s="5">
        <f t="shared" si="22"/>
        <v>233369</v>
      </c>
      <c r="K517" s="39">
        <f t="shared" si="23"/>
        <v>0.3075</v>
      </c>
      <c r="L517" s="21" t="s">
        <v>874</v>
      </c>
      <c r="M517" s="25" t="s">
        <v>874</v>
      </c>
      <c r="O517"/>
      <c r="P517"/>
      <c r="Q517"/>
      <c r="R517"/>
      <c r="S517"/>
      <c r="T517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</row>
    <row r="518" spans="1:58" s="54" customFormat="1" x14ac:dyDescent="0.2">
      <c r="A518" s="2" t="s">
        <v>797</v>
      </c>
      <c r="B518" s="2" t="s">
        <v>798</v>
      </c>
      <c r="C518" s="2" t="s">
        <v>26</v>
      </c>
      <c r="D518" s="2" t="s">
        <v>807</v>
      </c>
      <c r="E518" s="38">
        <v>86432343</v>
      </c>
      <c r="F518" s="78"/>
      <c r="G518" s="103">
        <v>417381</v>
      </c>
      <c r="H518" s="113">
        <f t="shared" si="21"/>
        <v>86849724</v>
      </c>
      <c r="I518" s="63">
        <v>85412794</v>
      </c>
      <c r="J518" s="5">
        <f t="shared" si="22"/>
        <v>-1019549</v>
      </c>
      <c r="K518" s="39">
        <f t="shared" si="23"/>
        <v>-1.18E-2</v>
      </c>
      <c r="L518" s="21" t="s">
        <v>874</v>
      </c>
      <c r="M518" s="25" t="s">
        <v>874</v>
      </c>
      <c r="O518"/>
      <c r="P518"/>
      <c r="Q518"/>
      <c r="R518"/>
      <c r="S518"/>
      <c r="T518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</row>
    <row r="519" spans="1:58" s="54" customFormat="1" x14ac:dyDescent="0.2">
      <c r="A519" s="2" t="s">
        <v>797</v>
      </c>
      <c r="B519" s="2" t="s">
        <v>798</v>
      </c>
      <c r="C519" s="2" t="s">
        <v>57</v>
      </c>
      <c r="D519" s="2" t="s">
        <v>808</v>
      </c>
      <c r="E519" s="38">
        <v>14947461</v>
      </c>
      <c r="F519" s="78"/>
      <c r="G519" s="103">
        <v>50835</v>
      </c>
      <c r="H519" s="113">
        <f t="shared" si="21"/>
        <v>14998296</v>
      </c>
      <c r="I519" s="63">
        <v>15413761</v>
      </c>
      <c r="J519" s="5">
        <f t="shared" si="22"/>
        <v>466300</v>
      </c>
      <c r="K519" s="39">
        <f t="shared" si="23"/>
        <v>3.1199999999999999E-2</v>
      </c>
      <c r="L519" s="21" t="s">
        <v>874</v>
      </c>
      <c r="M519" s="25" t="s">
        <v>874</v>
      </c>
      <c r="O519"/>
      <c r="P519"/>
      <c r="Q519"/>
      <c r="R519"/>
      <c r="S519"/>
      <c r="T519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</row>
    <row r="520" spans="1:58" s="54" customFormat="1" x14ac:dyDescent="0.2">
      <c r="A520" s="2" t="s">
        <v>797</v>
      </c>
      <c r="B520" s="2" t="s">
        <v>798</v>
      </c>
      <c r="C520" s="2" t="s">
        <v>79</v>
      </c>
      <c r="D520" s="2" t="s">
        <v>809</v>
      </c>
      <c r="E520" s="38">
        <v>44907518</v>
      </c>
      <c r="F520" s="78"/>
      <c r="G520" s="103">
        <v>179681</v>
      </c>
      <c r="H520" s="113">
        <f t="shared" si="21"/>
        <v>45087199</v>
      </c>
      <c r="I520" s="63">
        <v>44731717</v>
      </c>
      <c r="J520" s="5">
        <f t="shared" si="22"/>
        <v>-175801</v>
      </c>
      <c r="K520" s="39">
        <f t="shared" si="23"/>
        <v>-3.8999999999999998E-3</v>
      </c>
      <c r="L520" s="21" t="s">
        <v>874</v>
      </c>
      <c r="M520" s="25" t="s">
        <v>874</v>
      </c>
      <c r="O520"/>
      <c r="P520"/>
      <c r="Q520"/>
      <c r="R520"/>
      <c r="S520"/>
      <c r="T520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</row>
    <row r="521" spans="1:58" s="54" customFormat="1" x14ac:dyDescent="0.2">
      <c r="A521" s="2" t="s">
        <v>797</v>
      </c>
      <c r="B521" s="2" t="s">
        <v>798</v>
      </c>
      <c r="C521" s="2" t="s">
        <v>16</v>
      </c>
      <c r="D521" s="2" t="s">
        <v>810</v>
      </c>
      <c r="E521" s="38">
        <v>9560388</v>
      </c>
      <c r="F521" s="78"/>
      <c r="G521" s="103">
        <v>56702</v>
      </c>
      <c r="H521" s="113">
        <f t="shared" si="21"/>
        <v>9617090</v>
      </c>
      <c r="I521" s="63">
        <v>9903408</v>
      </c>
      <c r="J521" s="5">
        <f t="shared" si="22"/>
        <v>343020</v>
      </c>
      <c r="K521" s="39">
        <f t="shared" si="23"/>
        <v>3.5900000000000001E-2</v>
      </c>
      <c r="L521" s="21" t="s">
        <v>874</v>
      </c>
      <c r="M521" s="25" t="s">
        <v>874</v>
      </c>
      <c r="O521"/>
      <c r="P521"/>
      <c r="Q521"/>
      <c r="R521"/>
      <c r="S521"/>
      <c r="T521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</row>
    <row r="522" spans="1:58" s="54" customFormat="1" x14ac:dyDescent="0.2">
      <c r="A522" s="2" t="s">
        <v>797</v>
      </c>
      <c r="B522" s="2" t="s">
        <v>798</v>
      </c>
      <c r="C522" s="2" t="s">
        <v>82</v>
      </c>
      <c r="D522" s="2" t="s">
        <v>811</v>
      </c>
      <c r="E522" s="38">
        <v>21571670</v>
      </c>
      <c r="F522" s="78"/>
      <c r="G522" s="103">
        <v>115944</v>
      </c>
      <c r="H522" s="113">
        <f t="shared" ref="H522:H548" si="24">SUM(E522+G522)</f>
        <v>21687614</v>
      </c>
      <c r="I522" s="63">
        <v>22243034</v>
      </c>
      <c r="J522" s="5">
        <f t="shared" ref="J522:J549" si="25">SUM(I522-E522)</f>
        <v>671364</v>
      </c>
      <c r="K522" s="39">
        <f t="shared" ref="K522:K549" si="26">ROUND(J522/E522,4)</f>
        <v>3.1099999999999999E-2</v>
      </c>
      <c r="L522" s="21" t="s">
        <v>874</v>
      </c>
      <c r="M522" s="25" t="s">
        <v>874</v>
      </c>
      <c r="O522"/>
      <c r="P522"/>
      <c r="Q522"/>
      <c r="R522"/>
      <c r="S522"/>
      <c r="T522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</row>
    <row r="523" spans="1:58" s="54" customFormat="1" x14ac:dyDescent="0.2">
      <c r="A523" s="2" t="s">
        <v>797</v>
      </c>
      <c r="B523" s="2" t="s">
        <v>798</v>
      </c>
      <c r="C523" s="2" t="s">
        <v>59</v>
      </c>
      <c r="D523" s="2" t="s">
        <v>812</v>
      </c>
      <c r="E523" s="38">
        <v>7665914</v>
      </c>
      <c r="F523" s="78"/>
      <c r="G523" s="103">
        <v>25646</v>
      </c>
      <c r="H523" s="113">
        <f t="shared" si="24"/>
        <v>7691560</v>
      </c>
      <c r="I523" s="63">
        <v>7660967</v>
      </c>
      <c r="J523" s="5">
        <f t="shared" si="25"/>
        <v>-4947</v>
      </c>
      <c r="K523" s="39">
        <f t="shared" si="26"/>
        <v>-5.9999999999999995E-4</v>
      </c>
      <c r="L523" s="21" t="s">
        <v>874</v>
      </c>
      <c r="M523" s="25" t="s">
        <v>874</v>
      </c>
      <c r="O523"/>
      <c r="P523"/>
      <c r="Q523"/>
      <c r="R523"/>
      <c r="S523"/>
      <c r="T52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</row>
    <row r="524" spans="1:58" s="54" customFormat="1" x14ac:dyDescent="0.2">
      <c r="A524" s="2" t="s">
        <v>797</v>
      </c>
      <c r="B524" s="2" t="s">
        <v>798</v>
      </c>
      <c r="C524" s="2" t="s">
        <v>37</v>
      </c>
      <c r="D524" s="2" t="s">
        <v>813</v>
      </c>
      <c r="E524" s="38">
        <v>6805431</v>
      </c>
      <c r="F524" s="78"/>
      <c r="G524" s="103">
        <v>23627</v>
      </c>
      <c r="H524" s="113">
        <f t="shared" si="24"/>
        <v>6829058</v>
      </c>
      <c r="I524" s="63">
        <v>7057170</v>
      </c>
      <c r="J524" s="5">
        <f t="shared" si="25"/>
        <v>251739</v>
      </c>
      <c r="K524" s="39">
        <f t="shared" si="26"/>
        <v>3.6999999999999998E-2</v>
      </c>
      <c r="L524" s="21" t="s">
        <v>874</v>
      </c>
      <c r="M524" s="25" t="s">
        <v>874</v>
      </c>
      <c r="O524"/>
      <c r="P524"/>
      <c r="Q524"/>
      <c r="R524"/>
      <c r="S524"/>
      <c r="T524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</row>
    <row r="525" spans="1:58" s="54" customFormat="1" x14ac:dyDescent="0.2">
      <c r="A525" s="2" t="s">
        <v>797</v>
      </c>
      <c r="B525" s="2" t="s">
        <v>798</v>
      </c>
      <c r="C525" s="2" t="s">
        <v>215</v>
      </c>
      <c r="D525" s="2" t="s">
        <v>814</v>
      </c>
      <c r="E525" s="38">
        <v>3659997</v>
      </c>
      <c r="F525" s="78"/>
      <c r="G525" s="103">
        <v>11780</v>
      </c>
      <c r="H525" s="113">
        <f t="shared" si="24"/>
        <v>3671777</v>
      </c>
      <c r="I525" s="63">
        <v>3449339</v>
      </c>
      <c r="J525" s="5">
        <f t="shared" si="25"/>
        <v>-210658</v>
      </c>
      <c r="K525" s="39">
        <f t="shared" si="26"/>
        <v>-5.7599999999999998E-2</v>
      </c>
      <c r="L525" s="21" t="s">
        <v>874</v>
      </c>
      <c r="M525" s="25" t="s">
        <v>874</v>
      </c>
      <c r="O525"/>
      <c r="P525"/>
      <c r="Q525"/>
      <c r="R525"/>
      <c r="S525"/>
      <c r="T525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</row>
    <row r="526" spans="1:58" s="54" customFormat="1" x14ac:dyDescent="0.2">
      <c r="A526" s="2" t="s">
        <v>797</v>
      </c>
      <c r="B526" s="2" t="s">
        <v>798</v>
      </c>
      <c r="C526" s="2" t="s">
        <v>67</v>
      </c>
      <c r="D526" s="2" t="s">
        <v>815</v>
      </c>
      <c r="E526" s="38">
        <v>38776485</v>
      </c>
      <c r="F526" s="78"/>
      <c r="G526" s="103">
        <v>159585</v>
      </c>
      <c r="H526" s="113">
        <f t="shared" si="24"/>
        <v>38936070</v>
      </c>
      <c r="I526" s="63">
        <v>38775870</v>
      </c>
      <c r="J526" s="5">
        <f t="shared" si="25"/>
        <v>-615</v>
      </c>
      <c r="K526" s="39">
        <f t="shared" si="26"/>
        <v>0</v>
      </c>
      <c r="L526" s="21" t="s">
        <v>874</v>
      </c>
      <c r="M526" s="25" t="s">
        <v>874</v>
      </c>
      <c r="O526"/>
      <c r="P526"/>
      <c r="Q526"/>
      <c r="R526"/>
      <c r="S526"/>
      <c r="T526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</row>
    <row r="527" spans="1:58" s="54" customFormat="1" x14ac:dyDescent="0.2">
      <c r="A527" s="2" t="s">
        <v>797</v>
      </c>
      <c r="B527" s="2" t="s">
        <v>798</v>
      </c>
      <c r="C527" s="2" t="s">
        <v>185</v>
      </c>
      <c r="D527" s="2" t="s">
        <v>816</v>
      </c>
      <c r="E527" s="38">
        <v>3115365</v>
      </c>
      <c r="F527" s="78"/>
      <c r="G527" s="103">
        <v>11092</v>
      </c>
      <c r="H527" s="113">
        <f t="shared" si="24"/>
        <v>3126457</v>
      </c>
      <c r="I527" s="63">
        <v>3152567</v>
      </c>
      <c r="J527" s="5">
        <f t="shared" si="25"/>
        <v>37202</v>
      </c>
      <c r="K527" s="39">
        <f t="shared" si="26"/>
        <v>1.1900000000000001E-2</v>
      </c>
      <c r="L527" s="21" t="s">
        <v>874</v>
      </c>
      <c r="M527" s="25" t="s">
        <v>874</v>
      </c>
      <c r="O527"/>
      <c r="P527"/>
      <c r="Q527"/>
      <c r="R527"/>
      <c r="S527"/>
      <c r="T527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</row>
    <row r="528" spans="1:58" s="54" customFormat="1" x14ac:dyDescent="0.2">
      <c r="A528" s="2" t="s">
        <v>797</v>
      </c>
      <c r="B528" s="2" t="s">
        <v>798</v>
      </c>
      <c r="C528" s="2" t="s">
        <v>18</v>
      </c>
      <c r="D528" s="2" t="s">
        <v>817</v>
      </c>
      <c r="E528" s="38">
        <v>18218554</v>
      </c>
      <c r="F528" s="78"/>
      <c r="G528" s="103">
        <v>87781</v>
      </c>
      <c r="H528" s="113">
        <f t="shared" si="24"/>
        <v>18306335</v>
      </c>
      <c r="I528" s="63">
        <v>18364924</v>
      </c>
      <c r="J528" s="5">
        <f t="shared" si="25"/>
        <v>146370</v>
      </c>
      <c r="K528" s="39">
        <f t="shared" si="26"/>
        <v>8.0000000000000002E-3</v>
      </c>
      <c r="L528" s="21" t="s">
        <v>874</v>
      </c>
      <c r="M528" s="25" t="s">
        <v>874</v>
      </c>
      <c r="O528"/>
      <c r="P528"/>
      <c r="Q528"/>
      <c r="R528"/>
      <c r="S528"/>
      <c r="T528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</row>
    <row r="529" spans="1:58" s="54" customFormat="1" x14ac:dyDescent="0.2">
      <c r="A529" s="2" t="s">
        <v>797</v>
      </c>
      <c r="B529" s="2" t="s">
        <v>798</v>
      </c>
      <c r="C529" s="2" t="s">
        <v>353</v>
      </c>
      <c r="D529" s="2" t="s">
        <v>818</v>
      </c>
      <c r="E529" s="38">
        <v>8242165</v>
      </c>
      <c r="F529" s="78"/>
      <c r="G529" s="103">
        <v>26519</v>
      </c>
      <c r="H529" s="113">
        <f t="shared" si="24"/>
        <v>8268684</v>
      </c>
      <c r="I529" s="63">
        <v>8419662</v>
      </c>
      <c r="J529" s="5">
        <f t="shared" si="25"/>
        <v>177497</v>
      </c>
      <c r="K529" s="39">
        <f t="shared" si="26"/>
        <v>2.1499999999999998E-2</v>
      </c>
      <c r="L529" s="21" t="s">
        <v>874</v>
      </c>
      <c r="M529" s="25" t="s">
        <v>874</v>
      </c>
      <c r="O529"/>
      <c r="P529"/>
      <c r="Q529"/>
      <c r="R529"/>
      <c r="S529"/>
      <c r="T529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</row>
    <row r="530" spans="1:58" s="54" customFormat="1" x14ac:dyDescent="0.2">
      <c r="A530" s="2" t="s">
        <v>797</v>
      </c>
      <c r="B530" s="2" t="s">
        <v>798</v>
      </c>
      <c r="C530" s="2" t="s">
        <v>369</v>
      </c>
      <c r="D530" s="2" t="s">
        <v>750</v>
      </c>
      <c r="E530" s="38">
        <v>1525808</v>
      </c>
      <c r="F530" s="78"/>
      <c r="G530" s="103">
        <v>5258</v>
      </c>
      <c r="H530" s="113">
        <f t="shared" si="24"/>
        <v>1531066</v>
      </c>
      <c r="I530" s="63">
        <v>1557230</v>
      </c>
      <c r="J530" s="5">
        <f t="shared" si="25"/>
        <v>31422</v>
      </c>
      <c r="K530" s="39">
        <f t="shared" si="26"/>
        <v>2.06E-2</v>
      </c>
      <c r="L530" s="21" t="s">
        <v>874</v>
      </c>
      <c r="M530" s="25" t="s">
        <v>874</v>
      </c>
      <c r="O530"/>
      <c r="P530"/>
      <c r="Q530"/>
      <c r="R530"/>
      <c r="S530"/>
      <c r="T530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</row>
    <row r="531" spans="1:58" s="54" customFormat="1" x14ac:dyDescent="0.2">
      <c r="A531" s="2" t="s">
        <v>819</v>
      </c>
      <c r="B531" s="2" t="s">
        <v>820</v>
      </c>
      <c r="C531" s="2" t="s">
        <v>26</v>
      </c>
      <c r="D531" s="2" t="s">
        <v>821</v>
      </c>
      <c r="E531" s="38">
        <v>1404142</v>
      </c>
      <c r="F531" s="78"/>
      <c r="G531" s="103">
        <v>4372</v>
      </c>
      <c r="H531" s="113">
        <f t="shared" si="24"/>
        <v>1408514</v>
      </c>
      <c r="I531" s="63">
        <v>1429434</v>
      </c>
      <c r="J531" s="5">
        <f t="shared" si="25"/>
        <v>25292</v>
      </c>
      <c r="K531" s="39">
        <f t="shared" si="26"/>
        <v>1.7999999999999999E-2</v>
      </c>
      <c r="L531" s="21" t="s">
        <v>874</v>
      </c>
      <c r="M531" s="25" t="s">
        <v>874</v>
      </c>
      <c r="O531"/>
      <c r="P531"/>
      <c r="Q531"/>
      <c r="R531"/>
      <c r="S531"/>
      <c r="T531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</row>
    <row r="532" spans="1:58" s="54" customFormat="1" x14ac:dyDescent="0.2">
      <c r="A532" s="2" t="s">
        <v>819</v>
      </c>
      <c r="B532" s="2" t="s">
        <v>820</v>
      </c>
      <c r="C532" s="2" t="s">
        <v>233</v>
      </c>
      <c r="D532" s="2" t="s">
        <v>822</v>
      </c>
      <c r="E532" s="38">
        <v>9278718</v>
      </c>
      <c r="F532" s="78"/>
      <c r="G532" s="103">
        <v>30309</v>
      </c>
      <c r="H532" s="113">
        <f t="shared" si="24"/>
        <v>9309027</v>
      </c>
      <c r="I532" s="63">
        <v>9747389</v>
      </c>
      <c r="J532" s="5">
        <f t="shared" si="25"/>
        <v>468671</v>
      </c>
      <c r="K532" s="39">
        <f t="shared" si="26"/>
        <v>5.0500000000000003E-2</v>
      </c>
      <c r="L532" s="21" t="s">
        <v>874</v>
      </c>
      <c r="M532" s="25" t="s">
        <v>874</v>
      </c>
      <c r="O532"/>
      <c r="P532"/>
      <c r="Q532"/>
      <c r="R532"/>
      <c r="S532"/>
      <c r="T532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</row>
    <row r="533" spans="1:58" s="54" customFormat="1" x14ac:dyDescent="0.2">
      <c r="A533" s="2" t="s">
        <v>819</v>
      </c>
      <c r="B533" s="2" t="s">
        <v>820</v>
      </c>
      <c r="C533" s="2" t="s">
        <v>41</v>
      </c>
      <c r="D533" s="2" t="s">
        <v>823</v>
      </c>
      <c r="E533" s="38">
        <v>7379804</v>
      </c>
      <c r="F533" s="78"/>
      <c r="G533" s="103">
        <v>23002</v>
      </c>
      <c r="H533" s="113">
        <f t="shared" si="24"/>
        <v>7402806</v>
      </c>
      <c r="I533" s="63">
        <v>7635840</v>
      </c>
      <c r="J533" s="5">
        <f t="shared" si="25"/>
        <v>256036</v>
      </c>
      <c r="K533" s="39">
        <f t="shared" si="26"/>
        <v>3.4700000000000002E-2</v>
      </c>
      <c r="L533" s="21" t="s">
        <v>874</v>
      </c>
      <c r="M533" s="25" t="s">
        <v>874</v>
      </c>
      <c r="O533"/>
      <c r="P533"/>
      <c r="Q533"/>
      <c r="R533"/>
      <c r="S533"/>
      <c r="T53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</row>
    <row r="534" spans="1:58" s="54" customFormat="1" x14ac:dyDescent="0.2">
      <c r="A534" s="2" t="s">
        <v>819</v>
      </c>
      <c r="B534" s="2" t="s">
        <v>820</v>
      </c>
      <c r="C534" s="2" t="s">
        <v>824</v>
      </c>
      <c r="D534" s="2" t="s">
        <v>825</v>
      </c>
      <c r="E534" s="38">
        <v>1649158</v>
      </c>
      <c r="F534" s="78"/>
      <c r="G534" s="103">
        <v>5483</v>
      </c>
      <c r="H534" s="113">
        <f t="shared" si="24"/>
        <v>1654641</v>
      </c>
      <c r="I534" s="63">
        <v>1682611</v>
      </c>
      <c r="J534" s="5">
        <f t="shared" si="25"/>
        <v>33453</v>
      </c>
      <c r="K534" s="39">
        <f t="shared" si="26"/>
        <v>2.0299999999999999E-2</v>
      </c>
      <c r="L534" s="21" t="s">
        <v>874</v>
      </c>
      <c r="M534" s="25" t="s">
        <v>874</v>
      </c>
      <c r="O534"/>
      <c r="P534"/>
      <c r="Q534"/>
      <c r="R534"/>
      <c r="S534"/>
      <c r="T534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</row>
    <row r="535" spans="1:58" s="54" customFormat="1" x14ac:dyDescent="0.2">
      <c r="A535" s="2" t="s">
        <v>826</v>
      </c>
      <c r="B535" s="2" t="s">
        <v>827</v>
      </c>
      <c r="C535" s="2" t="s">
        <v>16</v>
      </c>
      <c r="D535" s="2" t="s">
        <v>828</v>
      </c>
      <c r="E535" s="38">
        <v>481669</v>
      </c>
      <c r="F535" s="78"/>
      <c r="G535" s="103">
        <v>2572</v>
      </c>
      <c r="H535" s="113">
        <f t="shared" si="24"/>
        <v>484241</v>
      </c>
      <c r="I535" s="63">
        <v>477161</v>
      </c>
      <c r="J535" s="5">
        <f t="shared" si="25"/>
        <v>-4508</v>
      </c>
      <c r="K535" s="39">
        <f t="shared" si="26"/>
        <v>-9.4000000000000004E-3</v>
      </c>
      <c r="L535" s="21" t="s">
        <v>874</v>
      </c>
      <c r="M535" s="25" t="s">
        <v>874</v>
      </c>
      <c r="O535"/>
      <c r="P535"/>
      <c r="Q535"/>
      <c r="R535"/>
      <c r="S535"/>
      <c r="T535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</row>
    <row r="536" spans="1:58" s="54" customFormat="1" x14ac:dyDescent="0.2">
      <c r="A536" s="2" t="s">
        <v>826</v>
      </c>
      <c r="B536" s="2" t="s">
        <v>827</v>
      </c>
      <c r="C536" s="2" t="s">
        <v>37</v>
      </c>
      <c r="D536" s="2" t="s">
        <v>829</v>
      </c>
      <c r="E536" s="38">
        <v>3846983</v>
      </c>
      <c r="F536" s="78"/>
      <c r="G536" s="103">
        <v>11825</v>
      </c>
      <c r="H536" s="113">
        <f t="shared" si="24"/>
        <v>3858808</v>
      </c>
      <c r="I536" s="63">
        <v>3904962</v>
      </c>
      <c r="J536" s="5">
        <f t="shared" si="25"/>
        <v>57979</v>
      </c>
      <c r="K536" s="39">
        <f t="shared" si="26"/>
        <v>1.5100000000000001E-2</v>
      </c>
      <c r="L536" s="21" t="s">
        <v>874</v>
      </c>
      <c r="M536" s="25" t="s">
        <v>874</v>
      </c>
      <c r="O536"/>
      <c r="P536"/>
      <c r="Q536"/>
      <c r="R536"/>
      <c r="S536"/>
      <c r="T536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</row>
    <row r="537" spans="1:58" s="54" customFormat="1" x14ac:dyDescent="0.2">
      <c r="A537" s="2" t="s">
        <v>826</v>
      </c>
      <c r="B537" s="2" t="s">
        <v>827</v>
      </c>
      <c r="C537" s="2" t="s">
        <v>251</v>
      </c>
      <c r="D537" s="2" t="s">
        <v>830</v>
      </c>
      <c r="E537" s="38">
        <v>2003877</v>
      </c>
      <c r="F537" s="78"/>
      <c r="G537" s="103">
        <v>7696</v>
      </c>
      <c r="H537" s="113">
        <f t="shared" si="24"/>
        <v>2011573</v>
      </c>
      <c r="I537" s="63">
        <v>2055363</v>
      </c>
      <c r="J537" s="5">
        <f t="shared" si="25"/>
        <v>51486</v>
      </c>
      <c r="K537" s="39">
        <f t="shared" si="26"/>
        <v>2.5700000000000001E-2</v>
      </c>
      <c r="L537" s="21" t="s">
        <v>874</v>
      </c>
      <c r="M537" s="25" t="s">
        <v>874</v>
      </c>
      <c r="O537"/>
      <c r="P537"/>
      <c r="Q537"/>
      <c r="R537"/>
      <c r="S537"/>
      <c r="T537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</row>
    <row r="538" spans="1:58" s="54" customFormat="1" x14ac:dyDescent="0.2">
      <c r="A538" s="2" t="s">
        <v>826</v>
      </c>
      <c r="B538" s="2" t="s">
        <v>827</v>
      </c>
      <c r="C538" s="2" t="s">
        <v>22</v>
      </c>
      <c r="D538" s="2" t="s">
        <v>831</v>
      </c>
      <c r="E538" s="38">
        <v>15235671</v>
      </c>
      <c r="F538" s="78"/>
      <c r="G538" s="103">
        <v>58245</v>
      </c>
      <c r="H538" s="113">
        <f t="shared" si="24"/>
        <v>15293916</v>
      </c>
      <c r="I538" s="63">
        <v>15567790</v>
      </c>
      <c r="J538" s="5">
        <f t="shared" si="25"/>
        <v>332119</v>
      </c>
      <c r="K538" s="39">
        <f t="shared" si="26"/>
        <v>2.18E-2</v>
      </c>
      <c r="L538" s="21" t="s">
        <v>874</v>
      </c>
      <c r="M538" s="25" t="s">
        <v>874</v>
      </c>
      <c r="O538"/>
      <c r="P538"/>
      <c r="Q538"/>
      <c r="R538"/>
      <c r="S538"/>
      <c r="T538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</row>
    <row r="539" spans="1:58" s="54" customFormat="1" x14ac:dyDescent="0.2">
      <c r="A539" s="2" t="s">
        <v>832</v>
      </c>
      <c r="B539" s="2" t="s">
        <v>833</v>
      </c>
      <c r="C539" s="2" t="s">
        <v>26</v>
      </c>
      <c r="D539" s="2" t="s">
        <v>834</v>
      </c>
      <c r="E539" s="38">
        <v>392483</v>
      </c>
      <c r="F539" s="78"/>
      <c r="G539" s="103">
        <v>4300</v>
      </c>
      <c r="H539" s="113">
        <f t="shared" si="24"/>
        <v>396783</v>
      </c>
      <c r="I539" s="63">
        <v>482147</v>
      </c>
      <c r="J539" s="5">
        <f t="shared" si="25"/>
        <v>89664</v>
      </c>
      <c r="K539" s="39">
        <f t="shared" si="26"/>
        <v>0.22850000000000001</v>
      </c>
      <c r="L539" s="21" t="s">
        <v>874</v>
      </c>
      <c r="M539" s="25" t="s">
        <v>874</v>
      </c>
      <c r="O539"/>
      <c r="P539"/>
      <c r="Q539"/>
      <c r="R539"/>
      <c r="S539"/>
      <c r="T539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</row>
    <row r="540" spans="1:58" s="54" customFormat="1" x14ac:dyDescent="0.2">
      <c r="A540" s="2" t="s">
        <v>832</v>
      </c>
      <c r="B540" s="2" t="s">
        <v>833</v>
      </c>
      <c r="C540" s="2" t="s">
        <v>185</v>
      </c>
      <c r="D540" s="2" t="s">
        <v>835</v>
      </c>
      <c r="E540" s="38">
        <v>1808732</v>
      </c>
      <c r="F540" s="78"/>
      <c r="G540" s="103">
        <v>6529</v>
      </c>
      <c r="H540" s="113">
        <f t="shared" si="24"/>
        <v>1815261</v>
      </c>
      <c r="I540" s="63">
        <v>1831589</v>
      </c>
      <c r="J540" s="5">
        <f t="shared" si="25"/>
        <v>22857</v>
      </c>
      <c r="K540" s="39">
        <f t="shared" si="26"/>
        <v>1.26E-2</v>
      </c>
      <c r="L540" s="21" t="s">
        <v>874</v>
      </c>
      <c r="M540" s="25" t="s">
        <v>874</v>
      </c>
      <c r="O540"/>
      <c r="P540"/>
      <c r="Q540"/>
      <c r="R540"/>
      <c r="S540"/>
      <c r="T540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</row>
    <row r="541" spans="1:58" s="54" customFormat="1" x14ac:dyDescent="0.2">
      <c r="A541" s="2" t="s">
        <v>832</v>
      </c>
      <c r="B541" s="2" t="s">
        <v>833</v>
      </c>
      <c r="C541" s="2" t="s">
        <v>18</v>
      </c>
      <c r="D541" s="2" t="s">
        <v>836</v>
      </c>
      <c r="E541" s="38">
        <v>836903</v>
      </c>
      <c r="F541" s="78"/>
      <c r="G541" s="103">
        <v>4302</v>
      </c>
      <c r="H541" s="113">
        <f t="shared" si="24"/>
        <v>841205</v>
      </c>
      <c r="I541" s="63">
        <v>806595</v>
      </c>
      <c r="J541" s="5">
        <f t="shared" si="25"/>
        <v>-30308</v>
      </c>
      <c r="K541" s="39">
        <f t="shared" si="26"/>
        <v>-3.6200000000000003E-2</v>
      </c>
      <c r="L541" s="21" t="s">
        <v>874</v>
      </c>
      <c r="M541" s="25" t="s">
        <v>874</v>
      </c>
      <c r="O541"/>
      <c r="P541"/>
      <c r="Q541"/>
      <c r="R541"/>
      <c r="S541"/>
      <c r="T541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</row>
    <row r="542" spans="1:58" s="54" customFormat="1" x14ac:dyDescent="0.2">
      <c r="A542" s="2" t="s">
        <v>832</v>
      </c>
      <c r="B542" s="2" t="s">
        <v>833</v>
      </c>
      <c r="C542" s="2" t="s">
        <v>837</v>
      </c>
      <c r="D542" s="2" t="s">
        <v>838</v>
      </c>
      <c r="E542" s="38">
        <v>1780165</v>
      </c>
      <c r="F542" s="78"/>
      <c r="G542" s="103">
        <v>8612</v>
      </c>
      <c r="H542" s="113">
        <f t="shared" si="24"/>
        <v>1788777</v>
      </c>
      <c r="I542" s="63">
        <v>1864991</v>
      </c>
      <c r="J542" s="5">
        <f t="shared" si="25"/>
        <v>84826</v>
      </c>
      <c r="K542" s="39">
        <f t="shared" si="26"/>
        <v>4.7699999999999999E-2</v>
      </c>
      <c r="L542" s="21" t="s">
        <v>874</v>
      </c>
      <c r="M542" s="25" t="s">
        <v>874</v>
      </c>
      <c r="O542"/>
      <c r="P542"/>
      <c r="Q542"/>
      <c r="R542"/>
      <c r="S542"/>
      <c r="T542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</row>
    <row r="543" spans="1:58" s="54" customFormat="1" x14ac:dyDescent="0.2">
      <c r="A543" s="2" t="s">
        <v>839</v>
      </c>
      <c r="B543" s="2" t="s">
        <v>840</v>
      </c>
      <c r="C543" s="2" t="s">
        <v>26</v>
      </c>
      <c r="D543" s="2" t="s">
        <v>841</v>
      </c>
      <c r="E543" s="38">
        <v>67965</v>
      </c>
      <c r="F543" s="78"/>
      <c r="G543" s="103">
        <v>0</v>
      </c>
      <c r="H543" s="113">
        <f t="shared" si="24"/>
        <v>67965</v>
      </c>
      <c r="I543" s="63">
        <v>131568</v>
      </c>
      <c r="J543" s="5">
        <f t="shared" si="25"/>
        <v>63603</v>
      </c>
      <c r="K543" s="39">
        <f t="shared" si="26"/>
        <v>0.93579999999999997</v>
      </c>
      <c r="L543" s="21">
        <v>1</v>
      </c>
      <c r="M543" s="25" t="s">
        <v>874</v>
      </c>
      <c r="O543"/>
      <c r="P543"/>
      <c r="Q543"/>
      <c r="R543"/>
      <c r="S543"/>
      <c r="T54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</row>
    <row r="544" spans="1:58" s="54" customFormat="1" x14ac:dyDescent="0.2">
      <c r="A544" s="2" t="s">
        <v>839</v>
      </c>
      <c r="B544" s="2" t="s">
        <v>840</v>
      </c>
      <c r="C544" s="2" t="s">
        <v>79</v>
      </c>
      <c r="D544" s="2" t="s">
        <v>842</v>
      </c>
      <c r="E544" s="38">
        <v>15376</v>
      </c>
      <c r="F544" s="78"/>
      <c r="G544" s="103">
        <v>0</v>
      </c>
      <c r="H544" s="113">
        <f t="shared" si="24"/>
        <v>15376</v>
      </c>
      <c r="I544" s="63">
        <v>25302</v>
      </c>
      <c r="J544" s="5">
        <f t="shared" si="25"/>
        <v>9926</v>
      </c>
      <c r="K544" s="39">
        <f t="shared" si="26"/>
        <v>0.64559999999999995</v>
      </c>
      <c r="L544" s="21">
        <v>1</v>
      </c>
      <c r="M544" s="25">
        <v>1</v>
      </c>
      <c r="O544"/>
      <c r="P544"/>
      <c r="Q544"/>
      <c r="R544"/>
      <c r="S544"/>
      <c r="T544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</row>
    <row r="545" spans="1:58" s="54" customFormat="1" x14ac:dyDescent="0.2">
      <c r="A545" s="2" t="s">
        <v>839</v>
      </c>
      <c r="B545" s="2" t="s">
        <v>840</v>
      </c>
      <c r="C545" s="2" t="s">
        <v>59</v>
      </c>
      <c r="D545" s="2" t="s">
        <v>843</v>
      </c>
      <c r="E545" s="38">
        <v>6732</v>
      </c>
      <c r="F545" s="78"/>
      <c r="G545" s="103">
        <v>0</v>
      </c>
      <c r="H545" s="113">
        <f t="shared" si="24"/>
        <v>6732</v>
      </c>
      <c r="I545" s="63">
        <v>6035</v>
      </c>
      <c r="J545" s="5">
        <f t="shared" si="25"/>
        <v>-697</v>
      </c>
      <c r="K545" s="39">
        <f t="shared" si="26"/>
        <v>-0.10349999999999999</v>
      </c>
      <c r="L545" s="21">
        <v>1</v>
      </c>
      <c r="M545" s="25">
        <v>1</v>
      </c>
      <c r="O545"/>
      <c r="P545"/>
      <c r="Q545"/>
      <c r="R545"/>
      <c r="S545"/>
      <c r="T545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</row>
    <row r="546" spans="1:58" s="54" customFormat="1" x14ac:dyDescent="0.2">
      <c r="A546" s="2" t="s">
        <v>844</v>
      </c>
      <c r="B546" s="2" t="s">
        <v>845</v>
      </c>
      <c r="C546" s="2" t="s">
        <v>26</v>
      </c>
      <c r="D546" s="2" t="s">
        <v>846</v>
      </c>
      <c r="E546" s="38">
        <v>5601378</v>
      </c>
      <c r="F546" s="78"/>
      <c r="G546" s="103">
        <v>28730</v>
      </c>
      <c r="H546" s="113">
        <f t="shared" si="24"/>
        <v>5630108</v>
      </c>
      <c r="I546" s="63">
        <v>5585904</v>
      </c>
      <c r="J546" s="5">
        <f t="shared" si="25"/>
        <v>-15474</v>
      </c>
      <c r="K546" s="39">
        <f t="shared" si="26"/>
        <v>-2.8E-3</v>
      </c>
      <c r="L546" s="21" t="s">
        <v>874</v>
      </c>
      <c r="M546" s="25" t="s">
        <v>874</v>
      </c>
      <c r="O546"/>
      <c r="P546"/>
      <c r="Q546"/>
      <c r="R546"/>
      <c r="S546"/>
      <c r="T546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</row>
    <row r="547" spans="1:58" s="54" customFormat="1" x14ac:dyDescent="0.2">
      <c r="A547" s="2" t="s">
        <v>844</v>
      </c>
      <c r="B547" s="2" t="s">
        <v>845</v>
      </c>
      <c r="C547" s="2" t="s">
        <v>57</v>
      </c>
      <c r="D547" s="2" t="s">
        <v>847</v>
      </c>
      <c r="E547" s="38">
        <v>785815</v>
      </c>
      <c r="F547" s="78"/>
      <c r="G547" s="103">
        <v>6365</v>
      </c>
      <c r="H547" s="113">
        <f t="shared" si="24"/>
        <v>792180</v>
      </c>
      <c r="I547" s="63">
        <v>723427</v>
      </c>
      <c r="J547" s="5">
        <f t="shared" si="25"/>
        <v>-62388</v>
      </c>
      <c r="K547" s="39">
        <f t="shared" si="26"/>
        <v>-7.9399999999999998E-2</v>
      </c>
      <c r="L547" s="21" t="s">
        <v>874</v>
      </c>
      <c r="M547" s="25" t="s">
        <v>874</v>
      </c>
      <c r="O547"/>
      <c r="P547"/>
      <c r="Q547"/>
      <c r="R547"/>
      <c r="S547"/>
      <c r="T547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</row>
    <row r="548" spans="1:58" s="54" customFormat="1" x14ac:dyDescent="0.2">
      <c r="A548" s="2" t="s">
        <v>844</v>
      </c>
      <c r="B548" s="2" t="s">
        <v>845</v>
      </c>
      <c r="C548" s="2" t="s">
        <v>79</v>
      </c>
      <c r="D548" s="2" t="s">
        <v>848</v>
      </c>
      <c r="E548" s="38">
        <v>230335</v>
      </c>
      <c r="F548" s="78"/>
      <c r="G548" s="103">
        <v>3980</v>
      </c>
      <c r="H548" s="113">
        <f t="shared" si="24"/>
        <v>234315</v>
      </c>
      <c r="I548" s="63">
        <v>261894</v>
      </c>
      <c r="J548" s="5">
        <f t="shared" si="25"/>
        <v>31559</v>
      </c>
      <c r="K548" s="39">
        <f t="shared" si="26"/>
        <v>0.13700000000000001</v>
      </c>
      <c r="L548" s="21" t="s">
        <v>874</v>
      </c>
      <c r="M548" s="25" t="s">
        <v>874</v>
      </c>
      <c r="O548"/>
      <c r="P548"/>
      <c r="Q548"/>
      <c r="R548"/>
      <c r="S548"/>
      <c r="T548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</row>
    <row r="549" spans="1:58" x14ac:dyDescent="0.2">
      <c r="A549" s="2" t="s">
        <v>844</v>
      </c>
      <c r="B549" s="2" t="s">
        <v>845</v>
      </c>
      <c r="C549" s="2" t="s">
        <v>82</v>
      </c>
      <c r="D549" s="2" t="s">
        <v>849</v>
      </c>
      <c r="E549" s="38">
        <v>11532</v>
      </c>
      <c r="F549" s="78"/>
      <c r="G549" s="103">
        <v>0</v>
      </c>
      <c r="H549" s="113">
        <f>SUM(E549+G549)</f>
        <v>11532</v>
      </c>
      <c r="I549" s="63">
        <v>15553</v>
      </c>
      <c r="J549" s="5">
        <f t="shared" si="25"/>
        <v>4021</v>
      </c>
      <c r="K549" s="39">
        <f t="shared" si="26"/>
        <v>0.34870000000000001</v>
      </c>
      <c r="L549" s="21">
        <v>1</v>
      </c>
      <c r="M549" s="25">
        <v>1</v>
      </c>
    </row>
    <row r="550" spans="1:58" x14ac:dyDescent="0.2">
      <c r="A550" s="40"/>
      <c r="B550" s="41"/>
      <c r="C550" s="41"/>
      <c r="D550" s="42"/>
      <c r="E550" s="38"/>
      <c r="F550" s="78"/>
      <c r="G550" s="103"/>
      <c r="H550" s="132"/>
      <c r="I550" s="5"/>
      <c r="J550" s="5"/>
      <c r="K550" s="39"/>
      <c r="L550" s="21"/>
      <c r="M550" s="25"/>
    </row>
    <row r="551" spans="1:58" ht="13.5" thickBot="1" x14ac:dyDescent="0.25">
      <c r="A551" s="43">
        <f>COUNTA(A9:A549)-1</f>
        <v>540</v>
      </c>
      <c r="B551" s="44" t="s">
        <v>904</v>
      </c>
      <c r="C551" s="44"/>
      <c r="D551" s="45"/>
      <c r="E551" s="46">
        <f>SUM(E9:E549)</f>
        <v>1814039705</v>
      </c>
      <c r="F551" s="82">
        <f>COUNTA(F9:F549)</f>
        <v>4</v>
      </c>
      <c r="G551" s="116">
        <f>SUM(G9:G549)</f>
        <v>7102577</v>
      </c>
      <c r="H551" s="133">
        <f>SUM(H9:H549)</f>
        <v>1821142282</v>
      </c>
      <c r="I551" s="6">
        <f>SUM(I9:I549)</f>
        <v>1866144297</v>
      </c>
      <c r="J551" s="6">
        <f>SUM(J9:J549)</f>
        <v>52104592</v>
      </c>
      <c r="K551" s="47">
        <f>ROUND(J551/E551,4)</f>
        <v>2.87E-2</v>
      </c>
      <c r="L551" s="48">
        <f>SUM(L9:L549)</f>
        <v>70</v>
      </c>
      <c r="M551" s="49">
        <f>SUM(M9:M549)</f>
        <v>41</v>
      </c>
    </row>
    <row r="552" spans="1:58" s="54" customFormat="1" ht="13.5" thickBot="1" x14ac:dyDescent="0.25">
      <c r="A552" s="50"/>
      <c r="B552" s="51"/>
      <c r="C552" s="51"/>
      <c r="D552" s="51"/>
      <c r="E552" s="52"/>
      <c r="F552" s="52"/>
      <c r="G552" s="107"/>
      <c r="H552" s="69"/>
      <c r="I552" s="52"/>
      <c r="J552" s="52"/>
      <c r="K552" s="18"/>
      <c r="L552" s="53"/>
      <c r="M552" s="53"/>
      <c r="N552" s="18"/>
      <c r="O552"/>
      <c r="P552"/>
      <c r="Q552"/>
      <c r="R552"/>
      <c r="S552"/>
      <c r="T552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</row>
    <row r="553" spans="1:58" s="54" customFormat="1" x14ac:dyDescent="0.2">
      <c r="A553" s="152" t="s">
        <v>901</v>
      </c>
      <c r="B553" s="153"/>
      <c r="C553" s="153"/>
      <c r="D553" s="153"/>
      <c r="E553" s="153"/>
      <c r="F553" s="153"/>
      <c r="G553" s="153"/>
      <c r="H553" s="153"/>
      <c r="I553" s="153"/>
      <c r="J553" s="153"/>
      <c r="K553" s="153"/>
      <c r="L553" s="153"/>
      <c r="M553" s="153"/>
      <c r="O553"/>
      <c r="P553"/>
      <c r="Q553"/>
      <c r="R553"/>
      <c r="S553"/>
      <c r="T55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</row>
    <row r="554" spans="1:58" s="54" customFormat="1" x14ac:dyDescent="0.2">
      <c r="A554" s="85"/>
      <c r="B554" s="85"/>
      <c r="C554" s="85"/>
      <c r="D554" s="85"/>
      <c r="E554" s="85"/>
      <c r="F554" s="85"/>
      <c r="G554" s="108"/>
      <c r="H554" s="134"/>
      <c r="I554" s="85"/>
      <c r="J554" s="85"/>
      <c r="K554" s="85"/>
      <c r="L554" s="85"/>
      <c r="M554" s="85"/>
      <c r="O554"/>
      <c r="P554"/>
      <c r="Q554"/>
      <c r="R554"/>
      <c r="S554"/>
      <c r="T554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</row>
    <row r="555" spans="1:58" s="54" customFormat="1" x14ac:dyDescent="0.2">
      <c r="A555" s="19" t="s">
        <v>946</v>
      </c>
      <c r="B555" s="3"/>
      <c r="C555" s="3"/>
      <c r="D555" s="3"/>
      <c r="E555" s="3"/>
      <c r="F555" s="63"/>
      <c r="G555" s="103"/>
      <c r="H555" s="74"/>
      <c r="I555" s="85"/>
      <c r="J555" s="85"/>
      <c r="K555" s="85"/>
      <c r="L555" s="85"/>
      <c r="M555" s="85"/>
      <c r="O555"/>
      <c r="P555"/>
      <c r="Q555"/>
      <c r="R555"/>
      <c r="S555"/>
      <c r="T555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</row>
    <row r="556" spans="1:58" s="4" customFormat="1" x14ac:dyDescent="0.2">
      <c r="A556" s="85"/>
      <c r="B556" s="85"/>
      <c r="C556" s="85"/>
      <c r="D556" s="85"/>
      <c r="E556" s="85"/>
      <c r="F556" s="85"/>
      <c r="G556" s="108"/>
      <c r="H556" s="134"/>
      <c r="I556" s="85"/>
      <c r="J556" s="85"/>
      <c r="K556" s="85"/>
      <c r="L556" s="85"/>
      <c r="M556" s="85"/>
      <c r="N556" s="18"/>
      <c r="O556"/>
      <c r="P556"/>
      <c r="Q556"/>
      <c r="R556"/>
      <c r="S556"/>
      <c r="T556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</row>
    <row r="557" spans="1:58" s="54" customFormat="1" x14ac:dyDescent="0.2">
      <c r="A557" s="118" t="s">
        <v>889</v>
      </c>
      <c r="B557" s="90"/>
      <c r="C557" s="90"/>
      <c r="D557" s="90"/>
      <c r="E557" s="7"/>
      <c r="F557" s="7"/>
      <c r="G557" s="109"/>
      <c r="H557" s="124"/>
      <c r="I557" s="7"/>
      <c r="J557" s="7"/>
      <c r="K557" s="10"/>
      <c r="L557" s="10"/>
      <c r="M557" s="10"/>
      <c r="N557" s="18"/>
      <c r="O557"/>
      <c r="P557"/>
      <c r="Q557"/>
      <c r="R557"/>
      <c r="S557"/>
      <c r="T557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</row>
    <row r="558" spans="1:58" s="54" customFormat="1" x14ac:dyDescent="0.2">
      <c r="A558" s="118"/>
      <c r="B558" s="90"/>
      <c r="C558" s="90"/>
      <c r="D558" s="90"/>
      <c r="E558" s="7"/>
      <c r="F558" s="7"/>
      <c r="G558" s="109"/>
      <c r="H558" s="124"/>
      <c r="I558" s="7"/>
      <c r="J558" s="7"/>
      <c r="K558" s="10"/>
      <c r="L558" s="10"/>
      <c r="M558" s="10"/>
      <c r="N558" s="18"/>
      <c r="O558"/>
      <c r="P558"/>
      <c r="Q558"/>
      <c r="R558"/>
      <c r="S558"/>
      <c r="T558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</row>
    <row r="559" spans="1:58" x14ac:dyDescent="0.2">
      <c r="A559" s="119" t="s">
        <v>896</v>
      </c>
      <c r="B559" s="120"/>
      <c r="C559" s="105"/>
      <c r="D559" s="105"/>
      <c r="E559" s="7">
        <v>2493236</v>
      </c>
      <c r="F559" s="7"/>
      <c r="G559" s="109">
        <v>5143</v>
      </c>
      <c r="H559" s="113">
        <f t="shared" ref="H559:H560" si="27">SUM(E559+G559)</f>
        <v>2498379</v>
      </c>
      <c r="I559" s="7"/>
      <c r="J559" s="5"/>
      <c r="K559" s="137"/>
      <c r="L559" s="10"/>
      <c r="M559" s="10"/>
    </row>
    <row r="560" spans="1:58" x14ac:dyDescent="0.2">
      <c r="A560" s="121" t="s">
        <v>897</v>
      </c>
      <c r="B560" s="122"/>
      <c r="C560" s="123"/>
      <c r="D560" s="123"/>
      <c r="E560" s="84">
        <v>1504814</v>
      </c>
      <c r="F560" s="84"/>
      <c r="G560" s="110">
        <v>3104</v>
      </c>
      <c r="H560" s="135">
        <f t="shared" si="27"/>
        <v>1507918</v>
      </c>
      <c r="I560" s="84"/>
      <c r="J560" s="83"/>
      <c r="K560" s="138"/>
      <c r="L560" s="10"/>
      <c r="M560" s="10"/>
    </row>
    <row r="561" spans="1:58" s="68" customFormat="1" x14ac:dyDescent="0.2">
      <c r="A561" s="139" t="s">
        <v>568</v>
      </c>
      <c r="B561" s="139" t="s">
        <v>569</v>
      </c>
      <c r="C561" s="139" t="s">
        <v>893</v>
      </c>
      <c r="D561" s="139" t="s">
        <v>894</v>
      </c>
      <c r="E561" s="124">
        <f>SUM(E559:E560)</f>
        <v>3998050</v>
      </c>
      <c r="F561" s="124"/>
      <c r="G561" s="125">
        <f>SUM(G559:G560)</f>
        <v>8247</v>
      </c>
      <c r="H561" s="124">
        <f>SUM(H559:H560)</f>
        <v>4006297</v>
      </c>
      <c r="I561" s="124">
        <v>4008284</v>
      </c>
      <c r="J561" s="74">
        <f>SUM(I561-E561)</f>
        <v>10234</v>
      </c>
      <c r="K561" s="140">
        <f>ROUND(J561/E561,4)</f>
        <v>2.5999999999999999E-3</v>
      </c>
      <c r="L561" s="73"/>
      <c r="M561" s="73"/>
      <c r="O561"/>
      <c r="P561"/>
      <c r="Q561"/>
      <c r="R561"/>
      <c r="S561"/>
      <c r="T561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3"/>
      <c r="AS561" s="73"/>
      <c r="AT561" s="73"/>
      <c r="AU561" s="73"/>
      <c r="AV561" s="73"/>
      <c r="AW561" s="73"/>
      <c r="AX561" s="73"/>
      <c r="AY561" s="73"/>
      <c r="AZ561" s="73"/>
      <c r="BA561" s="73"/>
      <c r="BB561" s="73"/>
      <c r="BC561" s="73"/>
      <c r="BD561" s="73"/>
      <c r="BE561" s="73"/>
      <c r="BF561" s="73"/>
    </row>
    <row r="562" spans="1:58" x14ac:dyDescent="0.2">
      <c r="A562" s="119"/>
      <c r="B562" s="120"/>
      <c r="C562" s="105"/>
      <c r="D562" s="105"/>
      <c r="E562" s="7"/>
      <c r="F562" s="7"/>
      <c r="G562" s="109"/>
      <c r="H562" s="124"/>
      <c r="I562" s="7"/>
      <c r="J562" s="5"/>
      <c r="K562" s="137"/>
      <c r="L562" s="10"/>
      <c r="M562" s="10"/>
    </row>
    <row r="563" spans="1:58" s="68" customFormat="1" x14ac:dyDescent="0.2">
      <c r="A563" s="9" t="s">
        <v>947</v>
      </c>
      <c r="B563" s="57"/>
      <c r="C563" s="58"/>
      <c r="D563" s="58"/>
      <c r="E563" s="124"/>
      <c r="F563" s="124"/>
      <c r="G563" s="125"/>
      <c r="H563" s="124"/>
      <c r="I563" s="124"/>
      <c r="J563" s="5"/>
      <c r="K563" s="137"/>
      <c r="L563" s="73"/>
      <c r="M563" s="73"/>
      <c r="O563"/>
      <c r="P563"/>
      <c r="Q563"/>
      <c r="R563"/>
      <c r="S563"/>
      <c r="T56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  <c r="AI563" s="73"/>
      <c r="AJ563" s="73"/>
      <c r="AK563" s="73"/>
      <c r="AL563" s="73"/>
      <c r="AM563" s="73"/>
      <c r="AN563" s="73"/>
      <c r="AO563" s="73"/>
      <c r="AP563" s="73"/>
      <c r="AQ563" s="73"/>
      <c r="AR563" s="73"/>
      <c r="AS563" s="73"/>
      <c r="AT563" s="73"/>
      <c r="AU563" s="73"/>
      <c r="AV563" s="73"/>
      <c r="AW563" s="73"/>
      <c r="AX563" s="73"/>
      <c r="AY563" s="73"/>
      <c r="AZ563" s="73"/>
      <c r="BA563" s="73"/>
      <c r="BB563" s="73"/>
      <c r="BC563" s="73"/>
      <c r="BD563" s="73"/>
      <c r="BE563" s="73"/>
      <c r="BF563" s="73"/>
    </row>
    <row r="564" spans="1:58" x14ac:dyDescent="0.2">
      <c r="A564" s="119" t="s">
        <v>944</v>
      </c>
      <c r="B564" s="120"/>
      <c r="C564" s="105"/>
      <c r="D564" s="105"/>
      <c r="E564" s="7">
        <v>627907</v>
      </c>
      <c r="F564" s="7"/>
      <c r="G564" s="109">
        <v>1288</v>
      </c>
      <c r="H564" s="113">
        <f t="shared" ref="H564:H566" si="28">SUM(E564+G564)</f>
        <v>629195</v>
      </c>
      <c r="I564" s="7"/>
      <c r="J564" s="5"/>
      <c r="K564" s="137"/>
      <c r="L564" s="10"/>
      <c r="M564" s="10"/>
    </row>
    <row r="565" spans="1:58" s="60" customFormat="1" x14ac:dyDescent="0.2">
      <c r="A565" s="119" t="s">
        <v>943</v>
      </c>
      <c r="B565" s="120"/>
      <c r="C565" s="105"/>
      <c r="D565" s="105"/>
      <c r="E565" s="7">
        <v>1491318</v>
      </c>
      <c r="F565" s="7"/>
      <c r="G565" s="109">
        <v>3100</v>
      </c>
      <c r="H565" s="113">
        <f t="shared" si="28"/>
        <v>1494418</v>
      </c>
      <c r="I565" s="7"/>
      <c r="J565" s="5"/>
      <c r="K565" s="137"/>
      <c r="L565" s="10"/>
      <c r="M565" s="10"/>
      <c r="N565" s="18"/>
      <c r="O565"/>
      <c r="P565"/>
      <c r="Q565"/>
      <c r="R565"/>
      <c r="S565"/>
      <c r="T565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72"/>
      <c r="AR565" s="72"/>
      <c r="AS565" s="72"/>
      <c r="AT565" s="72"/>
      <c r="AU565" s="72"/>
      <c r="AV565" s="72"/>
      <c r="AW565" s="72"/>
      <c r="AX565" s="72"/>
      <c r="AY565" s="72"/>
      <c r="AZ565" s="72"/>
      <c r="BA565" s="72"/>
      <c r="BB565" s="72"/>
      <c r="BC565" s="72"/>
      <c r="BD565" s="72"/>
      <c r="BE565" s="72"/>
      <c r="BF565" s="72"/>
    </row>
    <row r="566" spans="1:58" s="60" customFormat="1" x14ac:dyDescent="0.2">
      <c r="A566" s="119" t="s">
        <v>945</v>
      </c>
      <c r="B566" s="120"/>
      <c r="C566" s="105"/>
      <c r="D566" s="105"/>
      <c r="E566" s="7">
        <v>226712</v>
      </c>
      <c r="F566" s="7"/>
      <c r="G566" s="109">
        <v>531</v>
      </c>
      <c r="H566" s="113">
        <f t="shared" si="28"/>
        <v>227243</v>
      </c>
      <c r="I566" s="7"/>
      <c r="J566" s="5"/>
      <c r="K566" s="137"/>
      <c r="L566" s="10"/>
      <c r="M566" s="10"/>
      <c r="N566" s="18"/>
      <c r="O566"/>
      <c r="P566"/>
      <c r="Q566"/>
      <c r="R566"/>
      <c r="S566"/>
      <c r="T566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72"/>
      <c r="AZ566" s="72"/>
      <c r="BA566" s="72"/>
      <c r="BB566" s="72"/>
      <c r="BC566" s="72"/>
      <c r="BD566" s="72"/>
      <c r="BE566" s="72"/>
      <c r="BF566" s="72"/>
    </row>
    <row r="567" spans="1:58" s="54" customFormat="1" x14ac:dyDescent="0.2">
      <c r="A567" s="119"/>
      <c r="B567" s="120"/>
      <c r="C567" s="105"/>
      <c r="D567" s="105"/>
      <c r="E567" s="10"/>
      <c r="F567" s="10"/>
      <c r="G567" s="111"/>
      <c r="H567" s="73"/>
      <c r="I567" s="7"/>
      <c r="J567" s="7"/>
      <c r="K567" s="10"/>
      <c r="L567" s="10"/>
      <c r="M567" s="10"/>
      <c r="N567" s="18"/>
      <c r="O567"/>
      <c r="P567"/>
      <c r="Q567"/>
      <c r="R567"/>
      <c r="S567"/>
      <c r="T567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</row>
    <row r="568" spans="1:58" s="54" customFormat="1" x14ac:dyDescent="0.2">
      <c r="A568" s="144" t="s">
        <v>884</v>
      </c>
      <c r="B568" s="144"/>
      <c r="C568" s="144"/>
      <c r="D568" s="144"/>
      <c r="E568" s="144"/>
      <c r="F568" s="144"/>
      <c r="G568" s="144"/>
      <c r="H568" s="144"/>
      <c r="I568" s="144"/>
      <c r="J568" s="144"/>
      <c r="K568" s="144"/>
      <c r="L568" s="144"/>
      <c r="M568" s="144"/>
      <c r="N568" s="18"/>
      <c r="O568"/>
      <c r="P568"/>
      <c r="Q568"/>
      <c r="R568"/>
      <c r="S568"/>
      <c r="T568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</row>
    <row r="569" spans="1:58" s="54" customFormat="1" x14ac:dyDescent="0.2">
      <c r="A569" s="119" t="s">
        <v>890</v>
      </c>
      <c r="B569" s="120"/>
      <c r="C569" s="105"/>
      <c r="D569" s="105"/>
      <c r="G569" s="2"/>
      <c r="H569" s="59"/>
      <c r="I569" s="5"/>
      <c r="J569" s="5"/>
      <c r="K569" s="3"/>
      <c r="L569" s="23"/>
      <c r="M569" s="23"/>
      <c r="N569" s="18"/>
      <c r="O569"/>
      <c r="P569"/>
      <c r="Q569"/>
      <c r="R569"/>
      <c r="S569"/>
      <c r="T569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</row>
    <row r="570" spans="1:58" s="54" customFormat="1" x14ac:dyDescent="0.2">
      <c r="A570" s="92" t="s">
        <v>366</v>
      </c>
      <c r="B570" s="92" t="s">
        <v>367</v>
      </c>
      <c r="C570" s="92" t="s">
        <v>20</v>
      </c>
      <c r="D570" s="92" t="s">
        <v>906</v>
      </c>
      <c r="E570" s="5">
        <v>162170</v>
      </c>
      <c r="F570" s="5"/>
      <c r="G570" s="103">
        <v>1081</v>
      </c>
      <c r="H570" s="113">
        <f t="shared" ref="H570:H571" si="29">SUM(E570+G570)</f>
        <v>163251</v>
      </c>
      <c r="I570" s="5"/>
      <c r="J570" s="5"/>
      <c r="K570" s="3"/>
      <c r="L570" s="23"/>
      <c r="M570" s="23"/>
      <c r="N570" s="18"/>
      <c r="O570"/>
      <c r="P570"/>
      <c r="Q570"/>
      <c r="R570"/>
      <c r="S570"/>
      <c r="T570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</row>
    <row r="571" spans="1:58" s="54" customFormat="1" x14ac:dyDescent="0.2">
      <c r="A571" s="93" t="s">
        <v>366</v>
      </c>
      <c r="B571" s="93" t="s">
        <v>367</v>
      </c>
      <c r="C571" s="93" t="s">
        <v>170</v>
      </c>
      <c r="D571" s="93" t="s">
        <v>907</v>
      </c>
      <c r="E571" s="83">
        <v>575304</v>
      </c>
      <c r="F571" s="83"/>
      <c r="G571" s="112">
        <v>1798</v>
      </c>
      <c r="H571" s="135">
        <f t="shared" si="29"/>
        <v>577102</v>
      </c>
      <c r="I571" s="83"/>
      <c r="J571" s="83"/>
      <c r="K571" s="4"/>
      <c r="L571" s="23"/>
      <c r="M571" s="23"/>
      <c r="N571" s="18"/>
      <c r="O571"/>
      <c r="P571"/>
      <c r="Q571"/>
      <c r="R571"/>
      <c r="S571"/>
      <c r="T571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</row>
    <row r="572" spans="1:58" s="54" customFormat="1" x14ac:dyDescent="0.2">
      <c r="A572" s="94" t="s">
        <v>366</v>
      </c>
      <c r="B572" s="94" t="s">
        <v>367</v>
      </c>
      <c r="C572" s="94" t="s">
        <v>84</v>
      </c>
      <c r="D572" s="94" t="s">
        <v>891</v>
      </c>
      <c r="E572" s="74">
        <f>SUM(E570:E571)</f>
        <v>737474</v>
      </c>
      <c r="F572" s="74"/>
      <c r="G572" s="113">
        <v>2879</v>
      </c>
      <c r="H572" s="74">
        <f>SUM(H570:H571)</f>
        <v>740353</v>
      </c>
      <c r="I572" s="74">
        <v>1041834</v>
      </c>
      <c r="J572" s="5">
        <f>SUM(I572-E572)</f>
        <v>304360</v>
      </c>
      <c r="K572" s="140">
        <f>ROUND(J572/E572,4)</f>
        <v>0.41270000000000001</v>
      </c>
      <c r="L572" s="75"/>
      <c r="M572" s="75"/>
      <c r="N572" s="18"/>
      <c r="O572"/>
      <c r="P572"/>
      <c r="Q572"/>
      <c r="R572"/>
      <c r="S572"/>
      <c r="T572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</row>
    <row r="573" spans="1:58" s="68" customFormat="1" ht="13.5" thickBot="1" x14ac:dyDescent="0.25">
      <c r="A573" s="95"/>
      <c r="B573" s="95"/>
      <c r="C573" s="95"/>
      <c r="D573" s="95"/>
      <c r="E573" s="65"/>
      <c r="F573" s="65"/>
      <c r="G573" s="117"/>
      <c r="H573" s="136"/>
      <c r="I573" s="65"/>
      <c r="J573" s="65"/>
      <c r="K573" s="66"/>
      <c r="L573" s="23"/>
      <c r="M573" s="23"/>
      <c r="O573"/>
      <c r="P573"/>
      <c r="Q573"/>
      <c r="R573"/>
      <c r="S573"/>
      <c r="T5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  <c r="AI573" s="73"/>
      <c r="AJ573" s="73"/>
      <c r="AK573" s="73"/>
      <c r="AL573" s="73"/>
      <c r="AM573" s="73"/>
      <c r="AN573" s="73"/>
      <c r="AO573" s="73"/>
      <c r="AP573" s="73"/>
      <c r="AQ573" s="73"/>
      <c r="AR573" s="73"/>
      <c r="AS573" s="73"/>
      <c r="AT573" s="73"/>
      <c r="AU573" s="73"/>
      <c r="AV573" s="73"/>
      <c r="AW573" s="73"/>
      <c r="AX573" s="73"/>
      <c r="AY573" s="73"/>
      <c r="AZ573" s="73"/>
      <c r="BA573" s="73"/>
      <c r="BB573" s="73"/>
      <c r="BC573" s="73"/>
      <c r="BD573" s="73"/>
      <c r="BE573" s="73"/>
      <c r="BF573" s="73"/>
    </row>
    <row r="574" spans="1:58" s="68" customFormat="1" ht="13.5" thickTop="1" x14ac:dyDescent="0.2">
      <c r="A574" s="67"/>
      <c r="D574" s="96" t="s">
        <v>911</v>
      </c>
      <c r="E574" s="69">
        <f>SUM(E551+E564+E565+E566)</f>
        <v>1816385642</v>
      </c>
      <c r="F574" s="69"/>
      <c r="G574" s="114">
        <f>SUM(G551)</f>
        <v>7102577</v>
      </c>
      <c r="H574" s="113">
        <f>SUM(E574+G574)</f>
        <v>1823488219</v>
      </c>
      <c r="I574" s="69">
        <f>SUM(I551)</f>
        <v>1866144297</v>
      </c>
      <c r="J574" s="69">
        <f>SUM(J551)</f>
        <v>52104592</v>
      </c>
      <c r="K574" s="140">
        <f>ROUND(J574/E574,4)</f>
        <v>2.87E-2</v>
      </c>
      <c r="L574" s="127"/>
      <c r="M574" s="70"/>
      <c r="O574"/>
      <c r="P574"/>
      <c r="Q574"/>
      <c r="R574"/>
      <c r="S574"/>
      <c r="T574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  <c r="AH574" s="73"/>
      <c r="AI574" s="73"/>
      <c r="AJ574" s="73"/>
      <c r="AK574" s="73"/>
      <c r="AL574" s="73"/>
      <c r="AM574" s="73"/>
      <c r="AN574" s="73"/>
      <c r="AO574" s="73"/>
      <c r="AP574" s="73"/>
      <c r="AQ574" s="73"/>
      <c r="AR574" s="73"/>
      <c r="AS574" s="73"/>
      <c r="AT574" s="73"/>
      <c r="AU574" s="73"/>
      <c r="AV574" s="73"/>
      <c r="AW574" s="73"/>
      <c r="AX574" s="73"/>
      <c r="AY574" s="73"/>
      <c r="AZ574" s="73"/>
      <c r="BA574" s="73"/>
      <c r="BB574" s="73"/>
      <c r="BC574" s="73"/>
      <c r="BD574" s="73"/>
      <c r="BE574" s="73"/>
      <c r="BF574" s="73"/>
    </row>
    <row r="575" spans="1:58" x14ac:dyDescent="0.2">
      <c r="A575" s="18"/>
      <c r="J575" s="18"/>
      <c r="L575" s="18"/>
      <c r="M575" s="18"/>
    </row>
    <row r="576" spans="1:58" x14ac:dyDescent="0.2">
      <c r="A576" s="18"/>
      <c r="J576" s="18"/>
      <c r="L576" s="18"/>
      <c r="M576" s="18"/>
    </row>
  </sheetData>
  <mergeCells count="6">
    <mergeCell ref="A553:M553"/>
    <mergeCell ref="A568:M568"/>
    <mergeCell ref="L1:L8"/>
    <mergeCell ref="M1:M8"/>
    <mergeCell ref="A3:D4"/>
    <mergeCell ref="F1:F8"/>
  </mergeCells>
  <conditionalFormatting sqref="L350:M367 L369:M546">
    <cfRule type="cellIs" dxfId="13" priority="18" operator="lessThan">
      <formula>0</formula>
    </cfRule>
  </conditionalFormatting>
  <conditionalFormatting sqref="K9:M9 K551 K550:M550 L10:M348">
    <cfRule type="cellIs" dxfId="12" priority="20" operator="lessThan">
      <formula>0</formula>
    </cfRule>
  </conditionalFormatting>
  <conditionalFormatting sqref="L547:M549">
    <cfRule type="cellIs" dxfId="11" priority="19" operator="lessThan">
      <formula>0</formula>
    </cfRule>
  </conditionalFormatting>
  <conditionalFormatting sqref="J9 J550:J552">
    <cfRule type="cellIs" dxfId="10" priority="21" operator="lessThan">
      <formula>0</formula>
    </cfRule>
  </conditionalFormatting>
  <conditionalFormatting sqref="L349:M349">
    <cfRule type="cellIs" dxfId="9" priority="17" operator="lessThan">
      <formula>0</formula>
    </cfRule>
  </conditionalFormatting>
  <conditionalFormatting sqref="J559:J560 J562:J566">
    <cfRule type="cellIs" dxfId="8" priority="13" operator="lessThan">
      <formula>0</formula>
    </cfRule>
  </conditionalFormatting>
  <conditionalFormatting sqref="J570:J572">
    <cfRule type="cellIs" dxfId="7" priority="12" operator="lessThan">
      <formula>0</formula>
    </cfRule>
  </conditionalFormatting>
  <conditionalFormatting sqref="K561:K566">
    <cfRule type="cellIs" dxfId="6" priority="11" operator="lessThan">
      <formula>0</formula>
    </cfRule>
  </conditionalFormatting>
  <conditionalFormatting sqref="J561">
    <cfRule type="cellIs" dxfId="5" priority="10" operator="lessThan">
      <formula>0</formula>
    </cfRule>
  </conditionalFormatting>
  <conditionalFormatting sqref="K559:K560">
    <cfRule type="cellIs" dxfId="4" priority="9" operator="lessThan">
      <formula>0</formula>
    </cfRule>
  </conditionalFormatting>
  <conditionalFormatting sqref="K572">
    <cfRule type="cellIs" dxfId="3" priority="4" operator="lessThan">
      <formula>0</formula>
    </cfRule>
  </conditionalFormatting>
  <conditionalFormatting sqref="K574">
    <cfRule type="cellIs" dxfId="2" priority="3" operator="lessThan">
      <formula>0</formula>
    </cfRule>
  </conditionalFormatting>
  <conditionalFormatting sqref="J10:J549">
    <cfRule type="cellIs" dxfId="1" priority="2" operator="lessThan">
      <formula>0</formula>
    </cfRule>
  </conditionalFormatting>
  <conditionalFormatting sqref="K10:K549">
    <cfRule type="cellIs" dxfId="0" priority="1" operator="lessThan">
      <formula>0</formula>
    </cfRule>
  </conditionalFormatting>
  <printOptions horizontalCentered="1" gridLines="1"/>
  <pageMargins left="0.45" right="0.45" top="0.72" bottom="0.54" header="0.3" footer="0.3"/>
  <pageSetup scale="82" orientation="landscape" r:id="rId1"/>
  <headerFooter>
    <oddHeader>&amp;L&amp;"Times,Regular"FY17 Adj. 06/13/17 plus FY17
Returned $ vs FY18 Midyear
12/22/17 State Aid Allocation&amp;C&amp;"Times,Regular"Oklahoma State Department of Education&amp;R&amp;"Times,Regular"12/22/17</oddHeader>
    <oddFooter>&amp;L&amp;"Times,Regular"State Aid Section
FY17 Adj. Midyear 06/13/17 vs FY18 Midyear 12/22/17&amp;C&amp;"Times,Regular"&amp;P</oddFooter>
  </headerFooter>
  <rowBreaks count="1" manualBreakCount="1"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FY18 Adj Initial vs FY18 Midyr </vt:lpstr>
      <vt:lpstr>FY17 Adj. Midyr vs FY18 Midyr</vt:lpstr>
      <vt:lpstr>'FY17 Adj. Midyr vs FY18 Midyr'!Print_Area</vt:lpstr>
      <vt:lpstr>'FY18 Adj Initial vs FY18 Midyr '!Print_Area</vt:lpstr>
      <vt:lpstr>'FY17 Adj. Midyr vs FY18 Midyr'!Print_Titles</vt:lpstr>
      <vt:lpstr>'FY18 Adj Initial vs FY18 Midyr 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2018-01-08T19:24:57Z</cp:lastPrinted>
  <dcterms:created xsi:type="dcterms:W3CDTF">2015-07-01T17:30:33Z</dcterms:created>
  <dcterms:modified xsi:type="dcterms:W3CDTF">2018-01-08T19:25:02Z</dcterms:modified>
</cp:coreProperties>
</file>