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5830" windowHeight="12675" activeTab="0"/>
  </bookViews>
  <sheets>
    <sheet name="BR" sheetId="1" r:id="rId1"/>
  </sheets>
  <definedNames>
    <definedName name="_xlnm.Print_Titles" localSheetId="0">'BR'!$3:$3</definedName>
  </definedNames>
  <calcPr fullCalcOnLoad="1"/>
</workbook>
</file>

<file path=xl/sharedStrings.xml><?xml version="1.0" encoding="utf-8"?>
<sst xmlns="http://schemas.openxmlformats.org/spreadsheetml/2006/main" count="92" uniqueCount="74">
  <si>
    <t>OKLAHOMA STATE DEPARTMENT OF EDUCATION</t>
  </si>
  <si>
    <t>ACTIVITY</t>
  </si>
  <si>
    <t>Financial Support of Public Schools</t>
  </si>
  <si>
    <t>Instructional Materials</t>
  </si>
  <si>
    <t>Activities Budget - Total</t>
  </si>
  <si>
    <t>AG in the Classroom</t>
  </si>
  <si>
    <t>Alternative  Education</t>
  </si>
  <si>
    <t>Oklahoma Technical Assistance Center</t>
  </si>
  <si>
    <t>State wide school programs</t>
  </si>
  <si>
    <t>Early Childhood Initiative</t>
  </si>
  <si>
    <t>Early Intervention Sooner Start</t>
  </si>
  <si>
    <t>Education Leadership Oklahoma</t>
  </si>
  <si>
    <t>National Board Teacher Bonus</t>
  </si>
  <si>
    <t>Speech Pathologists and Audiologists</t>
  </si>
  <si>
    <t>Flexible Benefit Allowance</t>
  </si>
  <si>
    <t>Certified Personnel</t>
  </si>
  <si>
    <t>Support Personnel</t>
  </si>
  <si>
    <t>Oklahoma Arts Institute</t>
  </si>
  <si>
    <t>Oklahoma Parents as Teachers</t>
  </si>
  <si>
    <t>Personal Financial Literacy</t>
  </si>
  <si>
    <t>Reform Implementation Total</t>
  </si>
  <si>
    <t>ACE Remediation</t>
  </si>
  <si>
    <t>AP Teacher training and Test Fee Assistance, AVID &amp; NMSI</t>
  </si>
  <si>
    <t>Charter Schools Incentive Fund</t>
  </si>
  <si>
    <t>Think Through Math</t>
  </si>
  <si>
    <t>Reading Sufficiency</t>
  </si>
  <si>
    <t>Staff Development for schools</t>
  </si>
  <si>
    <t>Oklahoma Student Information System</t>
  </si>
  <si>
    <t>Testing</t>
  </si>
  <si>
    <t>Teach for America</t>
  </si>
  <si>
    <t>Rural Infant Stimulation Environment Program (RISE)</t>
  </si>
  <si>
    <t>School Lunch Matching &amp; MOE</t>
  </si>
  <si>
    <t>Teachers Retirement System</t>
  </si>
  <si>
    <t xml:space="preserve">Administrative and Support Functions </t>
  </si>
  <si>
    <t>Agency operations</t>
  </si>
  <si>
    <t>Assessments/ Testing contracts</t>
  </si>
  <si>
    <t xml:space="preserve">Lottery Trust Fund - Transfer to TRS Revolving Fund </t>
  </si>
  <si>
    <t>Lottery Trust Fund- Transfer to School Consolidation Assistance Fund</t>
  </si>
  <si>
    <t>TOTAL STATE DEPARTMENT OF EDUCATION APPROPRIATION</t>
  </si>
  <si>
    <t>STEM Ready Schools</t>
  </si>
  <si>
    <t>School Competitive Grants Pool</t>
  </si>
  <si>
    <t>Standards Development &amp; Implementation</t>
  </si>
  <si>
    <t>Revised FY 15 appropriation</t>
  </si>
  <si>
    <t>FY 16 Budget Request</t>
  </si>
  <si>
    <t xml:space="preserve">FY 16 Budget Request by program detail </t>
  </si>
  <si>
    <t xml:space="preserve">FY 16 Budget Request Total </t>
  </si>
  <si>
    <t>move OTAC $$ to statewide school programs</t>
  </si>
  <si>
    <t>For PASS implementation</t>
  </si>
  <si>
    <t>NCLB Transition</t>
  </si>
  <si>
    <t>Suppl. Education services, staffing (regulatory work, training, administration), PD, Communications and Travel</t>
  </si>
  <si>
    <t>line item details</t>
  </si>
  <si>
    <t>Program total</t>
  </si>
  <si>
    <t>FY 15 Final Appropriation (after .12% reduction in GR)</t>
  </si>
  <si>
    <t>Change</t>
  </si>
  <si>
    <t>FY 16 BUDGET REQUEST</t>
  </si>
  <si>
    <t>Increase to FY 15 original appropriation</t>
  </si>
  <si>
    <t>Same as FY 15 appropriation</t>
  </si>
  <si>
    <t>Notes</t>
  </si>
  <si>
    <t>Increase to FY 15 original appropriation plus $50,000</t>
  </si>
  <si>
    <t>KG - 3 if fully funded - using FY 14 data</t>
  </si>
  <si>
    <t>Increase to FY 15 original appropriation plus $70,057 increase</t>
  </si>
  <si>
    <t>Increase to FY 15 original appropriation plus $100,000 increase</t>
  </si>
  <si>
    <t>Increase to FY 15 original appropriation plus $1.5m</t>
  </si>
  <si>
    <t>for agency operational needs</t>
  </si>
  <si>
    <r>
      <t xml:space="preserve">TLE </t>
    </r>
    <r>
      <rPr>
        <i/>
        <sz val="11"/>
        <rFont val="Calibri"/>
        <family val="2"/>
      </rPr>
      <t>Quantitative Components</t>
    </r>
  </si>
  <si>
    <t>Based on Jan 2014 count, est growth in personnel &amp; 3% increase in premium</t>
  </si>
  <si>
    <t>Increase to FY 15 original appropriation plus additional $600,000 to fund 70,000 seats in total</t>
  </si>
  <si>
    <t>TOTAL OSDE BUDGET</t>
  </si>
  <si>
    <t xml:space="preserve">Increase to FY 15 original appropriation plus $2,310,000 for 15,400 4th and 5th graders who scored below proficient on the OCCT @ $150 per student </t>
  </si>
  <si>
    <t xml:space="preserve">Reading Readiness </t>
  </si>
  <si>
    <t xml:space="preserve">Certified Personnel Pay Increase (Does not apply to district superintendents) </t>
  </si>
  <si>
    <t>Estimated funding for 5 additional days of instruction based on 180 day school year. Calculated based on FY 13 cost of instruction as reported in OCAS and projected for FY 16. Cost categories include instruction (except certified personnel), support services - students, instructional staff and school administration, Supplies and Student Transportation. Excludes annual fixed cost expenditures and general administration support services</t>
  </si>
  <si>
    <t>Estimated cost to do a $2500 salary increase and add 5 days of instruction for certified personnel including the cost of increase to salary, FICA and the district's obligation of TRS</t>
  </si>
  <si>
    <t>Board Approved 10/23/14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</si>
</sst>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quot;$&quot;#,##0"/>
    <numFmt numFmtId="168" formatCode="#,##0.000000000_);\(#,##0.000000000\)"/>
  </numFmts>
  <fonts count="71">
    <font>
      <sz val="11"/>
      <color theme="1"/>
      <name val="Calibri"/>
      <family val="2"/>
    </font>
    <font>
      <sz val="11"/>
      <color indexed="8"/>
      <name val="Calibri"/>
      <family val="2"/>
    </font>
    <font>
      <sz val="11"/>
      <color indexed="10"/>
      <name val="Calibri"/>
      <family val="2"/>
    </font>
    <font>
      <b/>
      <sz val="11"/>
      <name val="Calibri"/>
      <family val="2"/>
    </font>
    <font>
      <b/>
      <sz val="11"/>
      <color indexed="56"/>
      <name val="Calibri"/>
      <family val="2"/>
    </font>
    <font>
      <b/>
      <sz val="18"/>
      <name val="Calibri"/>
      <family val="2"/>
    </font>
    <font>
      <b/>
      <sz val="18"/>
      <color indexed="36"/>
      <name val="Calibri"/>
      <family val="2"/>
    </font>
    <font>
      <sz val="11"/>
      <name val="Calibri"/>
      <family val="2"/>
    </font>
    <font>
      <b/>
      <sz val="11"/>
      <color indexed="36"/>
      <name val="Calibri"/>
      <family val="2"/>
    </font>
    <font>
      <b/>
      <sz val="14"/>
      <name val="Calibri"/>
      <family val="2"/>
    </font>
    <font>
      <b/>
      <sz val="11"/>
      <color indexed="10"/>
      <name val="Calibri"/>
      <family val="2"/>
    </font>
    <font>
      <i/>
      <sz val="11"/>
      <name val="Calibri"/>
      <family val="2"/>
    </font>
    <font>
      <sz val="11"/>
      <color indexed="36"/>
      <name val="Calibri"/>
      <family val="2"/>
    </font>
    <font>
      <sz val="11"/>
      <color indexed="56"/>
      <name val="Calibri"/>
      <family val="2"/>
    </font>
    <font>
      <sz val="9"/>
      <color indexed="36"/>
      <name val="Calibri"/>
      <family val="2"/>
    </font>
    <font>
      <b/>
      <sz val="11"/>
      <color indexed="8"/>
      <name val="Calibri"/>
      <family val="2"/>
    </font>
    <font>
      <b/>
      <sz val="14"/>
      <color indexed="8"/>
      <name val="Calibri"/>
      <family val="2"/>
    </font>
    <font>
      <b/>
      <sz val="18"/>
      <color indexed="10"/>
      <name val="Calibri"/>
      <family val="2"/>
    </font>
    <font>
      <b/>
      <sz val="12"/>
      <name val="Calibri"/>
      <family val="2"/>
    </font>
    <font>
      <b/>
      <sz val="14"/>
      <color indexed="10"/>
      <name val="Calibri"/>
      <family val="2"/>
    </font>
    <font>
      <sz val="12"/>
      <name val="Calibri"/>
      <family val="2"/>
    </font>
    <font>
      <sz val="12"/>
      <color indexed="8"/>
      <name val="Calibri"/>
      <family val="2"/>
    </font>
    <font>
      <i/>
      <sz val="10"/>
      <name val="Calibri"/>
      <family val="2"/>
    </font>
    <font>
      <i/>
      <sz val="10"/>
      <color indexed="8"/>
      <name val="Calibri"/>
      <family val="2"/>
    </font>
    <font>
      <b/>
      <sz val="12"/>
      <color indexed="8"/>
      <name val="Calibri"/>
      <family val="2"/>
    </font>
    <font>
      <sz val="10"/>
      <name val="Calibri"/>
      <family val="2"/>
    </font>
    <font>
      <b/>
      <sz val="14"/>
      <color indexed="36"/>
      <name val="Calibri"/>
      <family val="2"/>
    </font>
    <font>
      <sz val="14"/>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7030A0"/>
      <name val="Calibri"/>
      <family val="2"/>
    </font>
    <font>
      <b/>
      <sz val="11"/>
      <color rgb="FF7030A0"/>
      <name val="Calibri"/>
      <family val="2"/>
    </font>
    <font>
      <b/>
      <sz val="11"/>
      <color rgb="FFFF0000"/>
      <name val="Calibri"/>
      <family val="2"/>
    </font>
    <font>
      <sz val="11"/>
      <color rgb="FF7030A0"/>
      <name val="Calibri"/>
      <family val="2"/>
    </font>
    <font>
      <b/>
      <sz val="14"/>
      <color theme="1"/>
      <name val="Calibri"/>
      <family val="2"/>
    </font>
    <font>
      <sz val="9"/>
      <color rgb="FF7030A0"/>
      <name val="Calibri"/>
      <family val="2"/>
    </font>
    <font>
      <b/>
      <sz val="11"/>
      <color rgb="FF002060"/>
      <name val="Calibri"/>
      <family val="2"/>
    </font>
    <font>
      <sz val="11"/>
      <color rgb="FF002060"/>
      <name val="Calibri"/>
      <family val="2"/>
    </font>
    <font>
      <sz val="12"/>
      <color theme="1"/>
      <name val="Calibri"/>
      <family val="2"/>
    </font>
    <font>
      <i/>
      <sz val="10"/>
      <color theme="1"/>
      <name val="Calibri"/>
      <family val="2"/>
    </font>
    <font>
      <b/>
      <sz val="12"/>
      <color theme="1"/>
      <name val="Calibri"/>
      <family val="2"/>
    </font>
    <font>
      <b/>
      <sz val="14"/>
      <color rgb="FFFF0000"/>
      <name val="Calibri"/>
      <family val="2"/>
    </font>
    <font>
      <b/>
      <sz val="14"/>
      <color rgb="FF7030A0"/>
      <name val="Calibri"/>
      <family val="2"/>
    </font>
    <font>
      <b/>
      <sz val="18"/>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style="medium"/>
      <bottom style="medium"/>
    </border>
    <border>
      <left/>
      <right/>
      <top/>
      <bottom style="thin"/>
    </border>
    <border>
      <left/>
      <right/>
      <top style="thin"/>
      <bottom/>
    </border>
    <border>
      <left style="thin"/>
      <right/>
      <top/>
      <bottom style="thin"/>
    </border>
    <border>
      <left/>
      <right/>
      <top style="thin"/>
      <bottom style="thin"/>
    </border>
    <border>
      <left/>
      <right style="thin"/>
      <top/>
      <bottom style="thin"/>
    </border>
    <border>
      <left style="thin"/>
      <right style="thin"/>
      <top/>
      <bottom style="mediu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5">
    <xf numFmtId="0" fontId="0" fillId="0" borderId="0" xfId="0" applyFont="1" applyAlignment="1">
      <alignment/>
    </xf>
    <xf numFmtId="165" fontId="57" fillId="0" borderId="10" xfId="42" applyNumberFormat="1" applyFont="1" applyBorder="1" applyAlignment="1">
      <alignment/>
    </xf>
    <xf numFmtId="0" fontId="0" fillId="0" borderId="0" xfId="0" applyFont="1" applyAlignment="1">
      <alignment/>
    </xf>
    <xf numFmtId="43" fontId="0" fillId="0" borderId="0" xfId="42" applyFont="1" applyAlignment="1">
      <alignment/>
    </xf>
    <xf numFmtId="165" fontId="58" fillId="0" borderId="10" xfId="42" applyNumberFormat="1" applyFont="1" applyBorder="1" applyAlignment="1">
      <alignment/>
    </xf>
    <xf numFmtId="0" fontId="3" fillId="0" borderId="10" xfId="0" applyFont="1" applyBorder="1" applyAlignment="1">
      <alignment horizontal="center" vertical="center"/>
    </xf>
    <xf numFmtId="165" fontId="58" fillId="0" borderId="10" xfId="42" applyNumberFormat="1" applyFont="1" applyFill="1" applyBorder="1" applyAlignment="1">
      <alignment horizontal="center" vertical="center" wrapText="1"/>
    </xf>
    <xf numFmtId="166" fontId="59" fillId="10" borderId="10" xfId="44" applyNumberFormat="1" applyFont="1" applyFill="1" applyBorder="1" applyAlignment="1">
      <alignment/>
    </xf>
    <xf numFmtId="166" fontId="58" fillId="0" borderId="10" xfId="44" applyNumberFormat="1" applyFont="1" applyFill="1" applyBorder="1" applyAlignment="1">
      <alignment/>
    </xf>
    <xf numFmtId="0" fontId="3" fillId="0" borderId="0" xfId="0" applyFont="1" applyFill="1" applyAlignment="1">
      <alignment/>
    </xf>
    <xf numFmtId="43" fontId="3" fillId="0" borderId="0" xfId="42" applyFont="1" applyFill="1" applyAlignment="1">
      <alignment/>
    </xf>
    <xf numFmtId="0" fontId="11" fillId="0" borderId="10" xfId="0" applyFont="1" applyBorder="1" applyAlignment="1">
      <alignment horizontal="right"/>
    </xf>
    <xf numFmtId="165" fontId="60" fillId="0" borderId="10" xfId="42" applyNumberFormat="1" applyFont="1" applyFill="1" applyBorder="1" applyAlignment="1">
      <alignment/>
    </xf>
    <xf numFmtId="0" fontId="3" fillId="0" borderId="10" xfId="0" applyFont="1" applyBorder="1" applyAlignment="1">
      <alignment/>
    </xf>
    <xf numFmtId="0" fontId="3" fillId="0" borderId="0" xfId="0" applyFont="1" applyAlignment="1">
      <alignment/>
    </xf>
    <xf numFmtId="43" fontId="3" fillId="0" borderId="0" xfId="42" applyFont="1" applyAlignment="1">
      <alignment/>
    </xf>
    <xf numFmtId="166" fontId="58" fillId="0" borderId="10" xfId="42" applyNumberFormat="1" applyFont="1" applyFill="1" applyBorder="1" applyAlignment="1">
      <alignment/>
    </xf>
    <xf numFmtId="0" fontId="3" fillId="0" borderId="10" xfId="0" applyFont="1" applyFill="1" applyBorder="1" applyAlignment="1">
      <alignment/>
    </xf>
    <xf numFmtId="165" fontId="58" fillId="0" borderId="10" xfId="42" applyNumberFormat="1" applyFont="1" applyFill="1" applyBorder="1" applyAlignment="1">
      <alignment/>
    </xf>
    <xf numFmtId="0" fontId="0" fillId="0" borderId="10" xfId="0" applyFont="1" applyBorder="1" applyAlignment="1">
      <alignment/>
    </xf>
    <xf numFmtId="165" fontId="56" fillId="10" borderId="10" xfId="42" applyNumberFormat="1" applyFont="1" applyFill="1" applyBorder="1" applyAlignment="1">
      <alignment/>
    </xf>
    <xf numFmtId="165" fontId="60" fillId="0" borderId="10" xfId="42" applyNumberFormat="1" applyFont="1" applyBorder="1" applyAlignment="1">
      <alignment/>
    </xf>
    <xf numFmtId="0" fontId="11" fillId="0" borderId="10" xfId="0" applyFont="1" applyBorder="1" applyAlignment="1">
      <alignment horizontal="right" indent="1"/>
    </xf>
    <xf numFmtId="0" fontId="0" fillId="0" borderId="10" xfId="0" applyFont="1" applyFill="1" applyBorder="1" applyAlignment="1">
      <alignment/>
    </xf>
    <xf numFmtId="3" fontId="60" fillId="0" borderId="10" xfId="0" applyNumberFormat="1" applyFont="1" applyFill="1" applyBorder="1" applyAlignment="1">
      <alignment/>
    </xf>
    <xf numFmtId="0" fontId="11" fillId="0" borderId="10" xfId="0" applyFont="1" applyFill="1" applyBorder="1" applyAlignment="1">
      <alignment horizontal="right" indent="1"/>
    </xf>
    <xf numFmtId="165" fontId="7" fillId="10" borderId="10" xfId="42" applyNumberFormat="1" applyFont="1" applyFill="1" applyBorder="1" applyAlignment="1">
      <alignment/>
    </xf>
    <xf numFmtId="0" fontId="7" fillId="0" borderId="10" xfId="0" applyFont="1" applyBorder="1" applyAlignment="1">
      <alignment/>
    </xf>
    <xf numFmtId="0" fontId="11" fillId="0" borderId="11" xfId="0" applyFont="1" applyBorder="1" applyAlignment="1">
      <alignment horizontal="right" indent="1"/>
    </xf>
    <xf numFmtId="165" fontId="58" fillId="0" borderId="11" xfId="42" applyNumberFormat="1" applyFont="1" applyFill="1" applyBorder="1" applyAlignment="1">
      <alignment/>
    </xf>
    <xf numFmtId="0" fontId="3" fillId="0" borderId="12" xfId="0" applyFont="1" applyBorder="1" applyAlignment="1">
      <alignment/>
    </xf>
    <xf numFmtId="165" fontId="58" fillId="0" borderId="13" xfId="42" applyNumberFormat="1" applyFont="1" applyFill="1" applyBorder="1" applyAlignment="1">
      <alignment/>
    </xf>
    <xf numFmtId="0" fontId="11" fillId="0" borderId="13" xfId="0" applyFont="1" applyBorder="1" applyAlignment="1">
      <alignment horizontal="right" indent="1"/>
    </xf>
    <xf numFmtId="165" fontId="58" fillId="0" borderId="14" xfId="42" applyNumberFormat="1" applyFont="1" applyFill="1" applyBorder="1" applyAlignment="1">
      <alignment/>
    </xf>
    <xf numFmtId="0" fontId="0" fillId="0" borderId="10" xfId="0" applyBorder="1" applyAlignment="1">
      <alignment/>
    </xf>
    <xf numFmtId="0" fontId="0" fillId="0" borderId="13" xfId="0" applyFont="1" applyBorder="1" applyAlignment="1">
      <alignment/>
    </xf>
    <xf numFmtId="165" fontId="56" fillId="10" borderId="13" xfId="42" applyNumberFormat="1" applyFont="1" applyFill="1" applyBorder="1" applyAlignment="1">
      <alignment/>
    </xf>
    <xf numFmtId="165" fontId="58" fillId="0" borderId="0" xfId="42" applyNumberFormat="1" applyFont="1" applyFill="1" applyAlignment="1">
      <alignment/>
    </xf>
    <xf numFmtId="165" fontId="0" fillId="0" borderId="0" xfId="0" applyNumberFormat="1" applyAlignment="1">
      <alignment/>
    </xf>
    <xf numFmtId="166" fontId="59" fillId="10" borderId="11" xfId="44" applyNumberFormat="1" applyFont="1" applyFill="1" applyBorder="1" applyAlignment="1">
      <alignment/>
    </xf>
    <xf numFmtId="165" fontId="56" fillId="10" borderId="11" xfId="42" applyNumberFormat="1" applyFont="1" applyFill="1" applyBorder="1" applyAlignment="1">
      <alignment/>
    </xf>
    <xf numFmtId="165" fontId="59" fillId="10" borderId="10" xfId="42" applyNumberFormat="1" applyFont="1" applyFill="1" applyBorder="1" applyAlignment="1">
      <alignment/>
    </xf>
    <xf numFmtId="43" fontId="0" fillId="15" borderId="10" xfId="42" applyFont="1" applyFill="1" applyBorder="1" applyAlignment="1">
      <alignment/>
    </xf>
    <xf numFmtId="43" fontId="3" fillId="15" borderId="10" xfId="42" applyFont="1" applyFill="1" applyBorder="1" applyAlignment="1">
      <alignment/>
    </xf>
    <xf numFmtId="43" fontId="7" fillId="15" borderId="10" xfId="42" applyFont="1" applyFill="1" applyBorder="1" applyAlignment="1">
      <alignment/>
    </xf>
    <xf numFmtId="43" fontId="55" fillId="15" borderId="10" xfId="42" applyFont="1" applyFill="1" applyBorder="1" applyAlignment="1">
      <alignment/>
    </xf>
    <xf numFmtId="43" fontId="55" fillId="15" borderId="10" xfId="42" applyFont="1" applyFill="1" applyBorder="1" applyAlignment="1">
      <alignment wrapText="1"/>
    </xf>
    <xf numFmtId="43" fontId="55" fillId="0" borderId="0" xfId="42" applyFont="1" applyAlignment="1">
      <alignment/>
    </xf>
    <xf numFmtId="43" fontId="3" fillId="15" borderId="11" xfId="42" applyFont="1" applyFill="1" applyBorder="1" applyAlignment="1">
      <alignment/>
    </xf>
    <xf numFmtId="0" fontId="9" fillId="33" borderId="10" xfId="0" applyFont="1" applyFill="1" applyBorder="1" applyAlignment="1">
      <alignment/>
    </xf>
    <xf numFmtId="44" fontId="58" fillId="33" borderId="10" xfId="44" applyFont="1" applyFill="1" applyBorder="1" applyAlignment="1">
      <alignment/>
    </xf>
    <xf numFmtId="43" fontId="3" fillId="33" borderId="10" xfId="42" applyFont="1" applyFill="1" applyBorder="1" applyAlignment="1">
      <alignment/>
    </xf>
    <xf numFmtId="166" fontId="3" fillId="33" borderId="10" xfId="44" applyNumberFormat="1" applyFont="1" applyFill="1" applyBorder="1" applyAlignment="1">
      <alignment/>
    </xf>
    <xf numFmtId="166" fontId="58" fillId="33" borderId="10" xfId="44" applyNumberFormat="1" applyFont="1" applyFill="1" applyBorder="1" applyAlignment="1">
      <alignment/>
    </xf>
    <xf numFmtId="43" fontId="61" fillId="15" borderId="10" xfId="42" applyFont="1" applyFill="1" applyBorder="1" applyAlignment="1">
      <alignment wrapText="1"/>
    </xf>
    <xf numFmtId="165" fontId="60" fillId="0" borderId="15" xfId="42" applyNumberFormat="1" applyFont="1" applyBorder="1" applyAlignment="1">
      <alignment/>
    </xf>
    <xf numFmtId="43" fontId="3" fillId="15" borderId="16" xfId="42" applyFont="1" applyFill="1" applyBorder="1" applyAlignment="1">
      <alignment/>
    </xf>
    <xf numFmtId="43" fontId="3" fillId="15" borderId="14" xfId="42" applyFont="1" applyFill="1" applyBorder="1" applyAlignment="1">
      <alignment/>
    </xf>
    <xf numFmtId="43" fontId="3" fillId="15" borderId="13" xfId="42" applyFont="1" applyFill="1" applyBorder="1" applyAlignment="1">
      <alignment/>
    </xf>
    <xf numFmtId="3" fontId="62" fillId="0" borderId="15" xfId="0" applyNumberFormat="1" applyFont="1" applyFill="1" applyBorder="1" applyAlignment="1">
      <alignment/>
    </xf>
    <xf numFmtId="43" fontId="55" fillId="15" borderId="16" xfId="42" applyFont="1" applyFill="1" applyBorder="1" applyAlignment="1">
      <alignment/>
    </xf>
    <xf numFmtId="43" fontId="0" fillId="15" borderId="11" xfId="42" applyFont="1" applyFill="1" applyBorder="1" applyAlignment="1">
      <alignment/>
    </xf>
    <xf numFmtId="43" fontId="0" fillId="15" borderId="13" xfId="42" applyFont="1" applyFill="1" applyBorder="1" applyAlignment="1">
      <alignment/>
    </xf>
    <xf numFmtId="43" fontId="55" fillId="15" borderId="13" xfId="42" applyFont="1" applyFill="1" applyBorder="1" applyAlignment="1">
      <alignment/>
    </xf>
    <xf numFmtId="165" fontId="3" fillId="15" borderId="17" xfId="42" applyNumberFormat="1" applyFont="1" applyFill="1" applyBorder="1" applyAlignment="1">
      <alignment/>
    </xf>
    <xf numFmtId="43" fontId="3" fillId="15" borderId="17" xfId="42" applyFont="1" applyFill="1" applyBorder="1" applyAlignment="1">
      <alignment/>
    </xf>
    <xf numFmtId="43" fontId="0" fillId="34" borderId="10" xfId="42" applyFont="1" applyFill="1" applyBorder="1" applyAlignment="1">
      <alignment/>
    </xf>
    <xf numFmtId="43" fontId="55" fillId="34" borderId="10" xfId="42" applyFont="1" applyFill="1" applyBorder="1" applyAlignment="1">
      <alignment/>
    </xf>
    <xf numFmtId="168" fontId="3" fillId="0" borderId="0" xfId="42" applyNumberFormat="1" applyFont="1" applyFill="1" applyAlignment="1">
      <alignment/>
    </xf>
    <xf numFmtId="43" fontId="3" fillId="9" borderId="18" xfId="42" applyFont="1" applyFill="1" applyBorder="1" applyAlignment="1">
      <alignment/>
    </xf>
    <xf numFmtId="43" fontId="3" fillId="9" borderId="19" xfId="42" applyFont="1" applyFill="1" applyBorder="1" applyAlignment="1">
      <alignment/>
    </xf>
    <xf numFmtId="43" fontId="3" fillId="9" borderId="20" xfId="42" applyFont="1" applyFill="1" applyBorder="1" applyAlignment="1">
      <alignment/>
    </xf>
    <xf numFmtId="43" fontId="7" fillId="9" borderId="18" xfId="42" applyFont="1" applyFill="1" applyBorder="1" applyAlignment="1">
      <alignment/>
    </xf>
    <xf numFmtId="43" fontId="7" fillId="9" borderId="21" xfId="42" applyFont="1" applyFill="1" applyBorder="1" applyAlignment="1">
      <alignment/>
    </xf>
    <xf numFmtId="43" fontId="7" fillId="9" borderId="19" xfId="42" applyFont="1" applyFill="1" applyBorder="1" applyAlignment="1">
      <alignment/>
    </xf>
    <xf numFmtId="165" fontId="3" fillId="10" borderId="10" xfId="42" applyNumberFormat="1" applyFont="1" applyFill="1" applyBorder="1" applyAlignment="1">
      <alignment horizontal="center" vertical="center" wrapText="1"/>
    </xf>
    <xf numFmtId="0" fontId="7" fillId="0" borderId="0" xfId="0" applyFont="1" applyAlignment="1">
      <alignment/>
    </xf>
    <xf numFmtId="165" fontId="7" fillId="0" borderId="0" xfId="0" applyNumberFormat="1" applyFont="1" applyAlignment="1">
      <alignment/>
    </xf>
    <xf numFmtId="167" fontId="7" fillId="0" borderId="0" xfId="0" applyNumberFormat="1" applyFont="1" applyAlignment="1">
      <alignment/>
    </xf>
    <xf numFmtId="165" fontId="59" fillId="10" borderId="13" xfId="42" applyNumberFormat="1" applyFont="1" applyFill="1" applyBorder="1" applyAlignment="1">
      <alignment/>
    </xf>
    <xf numFmtId="165" fontId="59" fillId="10" borderId="10" xfId="42" applyNumberFormat="1" applyFont="1" applyFill="1" applyBorder="1" applyAlignment="1">
      <alignment horizontal="center" vertical="center" wrapText="1"/>
    </xf>
    <xf numFmtId="165" fontId="59" fillId="10" borderId="11" xfId="42" applyNumberFormat="1" applyFont="1" applyFill="1" applyBorder="1" applyAlignment="1">
      <alignment/>
    </xf>
    <xf numFmtId="0" fontId="59" fillId="0" borderId="0" xfId="0" applyFont="1" applyAlignment="1">
      <alignment/>
    </xf>
    <xf numFmtId="165" fontId="59" fillId="0" borderId="0" xfId="0" applyNumberFormat="1" applyFont="1" applyAlignment="1">
      <alignment/>
    </xf>
    <xf numFmtId="0" fontId="56" fillId="0" borderId="0" xfId="0" applyFont="1" applyAlignment="1">
      <alignment/>
    </xf>
    <xf numFmtId="165" fontId="56" fillId="0" borderId="0" xfId="0" applyNumberFormat="1" applyFont="1" applyAlignment="1">
      <alignment/>
    </xf>
    <xf numFmtId="0" fontId="0" fillId="0" borderId="0" xfId="0" applyFont="1" applyAlignment="1">
      <alignment wrapText="1"/>
    </xf>
    <xf numFmtId="43" fontId="3" fillId="15" borderId="22" xfId="42" applyFont="1" applyFill="1" applyBorder="1" applyAlignment="1">
      <alignment/>
    </xf>
    <xf numFmtId="165" fontId="0" fillId="8" borderId="10" xfId="42" applyNumberFormat="1" applyFont="1" applyFill="1" applyBorder="1" applyAlignment="1">
      <alignment/>
    </xf>
    <xf numFmtId="165" fontId="63" fillId="8" borderId="10" xfId="42" applyNumberFormat="1" applyFont="1" applyFill="1" applyBorder="1" applyAlignment="1">
      <alignment horizontal="center" vertical="center" wrapText="1"/>
    </xf>
    <xf numFmtId="166" fontId="59" fillId="8" borderId="10" xfId="44" applyNumberFormat="1" applyFont="1" applyFill="1" applyBorder="1" applyAlignment="1">
      <alignment/>
    </xf>
    <xf numFmtId="166" fontId="63" fillId="8" borderId="10" xfId="44" applyNumberFormat="1" applyFont="1" applyFill="1" applyBorder="1" applyAlignment="1">
      <alignment/>
    </xf>
    <xf numFmtId="166" fontId="63" fillId="8" borderId="10" xfId="42" applyNumberFormat="1" applyFont="1" applyFill="1" applyBorder="1" applyAlignment="1">
      <alignment/>
    </xf>
    <xf numFmtId="165" fontId="3" fillId="8" borderId="10" xfId="42" applyNumberFormat="1" applyFont="1" applyFill="1" applyBorder="1" applyAlignment="1">
      <alignment/>
    </xf>
    <xf numFmtId="165" fontId="63" fillId="8" borderId="10" xfId="42" applyNumberFormat="1" applyFont="1" applyFill="1" applyBorder="1" applyAlignment="1">
      <alignment/>
    </xf>
    <xf numFmtId="165" fontId="64" fillId="8" borderId="11" xfId="42" applyNumberFormat="1" applyFont="1" applyFill="1" applyBorder="1" applyAlignment="1">
      <alignment/>
    </xf>
    <xf numFmtId="165" fontId="56" fillId="8" borderId="13" xfId="42" applyNumberFormat="1" applyFont="1" applyFill="1" applyBorder="1" applyAlignment="1">
      <alignment/>
    </xf>
    <xf numFmtId="164" fontId="5" fillId="35" borderId="15" xfId="42" applyNumberFormat="1" applyFont="1" applyFill="1" applyBorder="1" applyAlignment="1">
      <alignment/>
    </xf>
    <xf numFmtId="165" fontId="7" fillId="35" borderId="10" xfId="42" applyNumberFormat="1" applyFont="1" applyFill="1" applyBorder="1" applyAlignment="1">
      <alignment/>
    </xf>
    <xf numFmtId="165" fontId="3" fillId="35" borderId="10" xfId="42" applyNumberFormat="1" applyFont="1" applyFill="1" applyBorder="1" applyAlignment="1">
      <alignment horizontal="center" vertical="center" wrapText="1"/>
    </xf>
    <xf numFmtId="166" fontId="3" fillId="35" borderId="10" xfId="44" applyNumberFormat="1" applyFont="1" applyFill="1" applyBorder="1" applyAlignment="1">
      <alignment/>
    </xf>
    <xf numFmtId="166" fontId="3" fillId="35" borderId="10" xfId="42" applyNumberFormat="1" applyFont="1" applyFill="1" applyBorder="1" applyAlignment="1">
      <alignment/>
    </xf>
    <xf numFmtId="165" fontId="3" fillId="35" borderId="10" xfId="42" applyNumberFormat="1" applyFont="1" applyFill="1" applyBorder="1" applyAlignment="1">
      <alignment/>
    </xf>
    <xf numFmtId="165" fontId="7" fillId="35" borderId="11" xfId="42" applyNumberFormat="1" applyFont="1" applyFill="1" applyBorder="1" applyAlignment="1">
      <alignment/>
    </xf>
    <xf numFmtId="165" fontId="3" fillId="35" borderId="23" xfId="42" applyNumberFormat="1" applyFont="1" applyFill="1" applyBorder="1" applyAlignment="1">
      <alignment/>
    </xf>
    <xf numFmtId="165" fontId="7" fillId="35" borderId="13" xfId="42" applyNumberFormat="1" applyFont="1" applyFill="1" applyBorder="1" applyAlignment="1">
      <alignment/>
    </xf>
    <xf numFmtId="0" fontId="3" fillId="34" borderId="10" xfId="0" applyFont="1" applyFill="1" applyBorder="1" applyAlignment="1">
      <alignment horizontal="center" vertical="center" wrapText="1"/>
    </xf>
    <xf numFmtId="3" fontId="64" fillId="8" borderId="10" xfId="0" applyNumberFormat="1" applyFont="1" applyFill="1" applyBorder="1" applyAlignment="1">
      <alignment/>
    </xf>
    <xf numFmtId="43" fontId="9" fillId="33" borderId="10" xfId="42" applyFont="1" applyFill="1" applyBorder="1" applyAlignment="1">
      <alignment/>
    </xf>
    <xf numFmtId="166" fontId="9" fillId="35" borderId="10" xfId="44" applyNumberFormat="1" applyFont="1" applyFill="1" applyBorder="1" applyAlignment="1">
      <alignment/>
    </xf>
    <xf numFmtId="165" fontId="20" fillId="35" borderId="10" xfId="42" applyNumberFormat="1" applyFont="1" applyFill="1" applyBorder="1" applyAlignment="1">
      <alignment/>
    </xf>
    <xf numFmtId="165" fontId="20" fillId="10" borderId="10" xfId="42" applyNumberFormat="1" applyFont="1" applyFill="1" applyBorder="1" applyAlignment="1">
      <alignment/>
    </xf>
    <xf numFmtId="165" fontId="18" fillId="10" borderId="10" xfId="42" applyNumberFormat="1" applyFont="1" applyFill="1" applyBorder="1" applyAlignment="1">
      <alignment/>
    </xf>
    <xf numFmtId="165" fontId="18" fillId="8" borderId="10" xfId="42" applyNumberFormat="1" applyFont="1" applyFill="1" applyBorder="1" applyAlignment="1">
      <alignment/>
    </xf>
    <xf numFmtId="165" fontId="18" fillId="10" borderId="15" xfId="42" applyNumberFormat="1" applyFont="1" applyFill="1" applyBorder="1" applyAlignment="1">
      <alignment/>
    </xf>
    <xf numFmtId="165" fontId="65" fillId="8" borderId="10" xfId="42" applyNumberFormat="1" applyFont="1" applyFill="1" applyBorder="1" applyAlignment="1">
      <alignment/>
    </xf>
    <xf numFmtId="3" fontId="18" fillId="35" borderId="10" xfId="0" applyNumberFormat="1" applyFont="1" applyFill="1" applyBorder="1" applyAlignment="1">
      <alignment/>
    </xf>
    <xf numFmtId="3" fontId="20" fillId="10" borderId="10" xfId="0" applyNumberFormat="1" applyFont="1" applyFill="1" applyBorder="1" applyAlignment="1">
      <alignment/>
    </xf>
    <xf numFmtId="3" fontId="18" fillId="10" borderId="10" xfId="0" applyNumberFormat="1" applyFont="1" applyFill="1" applyBorder="1" applyAlignment="1">
      <alignment/>
    </xf>
    <xf numFmtId="165" fontId="18" fillId="35" borderId="10" xfId="42" applyNumberFormat="1" applyFont="1" applyFill="1" applyBorder="1" applyAlignment="1">
      <alignment/>
    </xf>
    <xf numFmtId="3" fontId="18" fillId="10" borderId="15" xfId="0" applyNumberFormat="1" applyFont="1" applyFill="1" applyBorder="1" applyAlignment="1">
      <alignment/>
    </xf>
    <xf numFmtId="3" fontId="20" fillId="35" borderId="10" xfId="0" applyNumberFormat="1" applyFont="1" applyFill="1" applyBorder="1" applyAlignment="1">
      <alignment/>
    </xf>
    <xf numFmtId="165" fontId="22" fillId="8" borderId="10" xfId="42" applyNumberFormat="1" applyFont="1" applyFill="1" applyBorder="1" applyAlignment="1">
      <alignment/>
    </xf>
    <xf numFmtId="3" fontId="18" fillId="8" borderId="10" xfId="0" applyNumberFormat="1" applyFont="1" applyFill="1" applyBorder="1" applyAlignment="1">
      <alignment/>
    </xf>
    <xf numFmtId="165" fontId="66" fillId="8" borderId="10" xfId="42" applyNumberFormat="1" applyFont="1" applyFill="1" applyBorder="1" applyAlignment="1">
      <alignment/>
    </xf>
    <xf numFmtId="3" fontId="22" fillId="8" borderId="10" xfId="0" applyNumberFormat="1" applyFont="1" applyFill="1" applyBorder="1" applyAlignment="1">
      <alignment/>
    </xf>
    <xf numFmtId="165" fontId="67" fillId="8" borderId="10" xfId="42" applyNumberFormat="1" applyFont="1" applyFill="1" applyBorder="1" applyAlignment="1">
      <alignment/>
    </xf>
    <xf numFmtId="0" fontId="0" fillId="0" borderId="10" xfId="0" applyFont="1" applyBorder="1" applyAlignment="1">
      <alignment wrapText="1"/>
    </xf>
    <xf numFmtId="165" fontId="0" fillId="0" borderId="10" xfId="0" applyNumberFormat="1" applyFont="1" applyBorder="1" applyAlignment="1">
      <alignment wrapText="1"/>
    </xf>
    <xf numFmtId="0" fontId="55" fillId="0" borderId="10" xfId="0" applyFont="1" applyBorder="1" applyAlignment="1">
      <alignment/>
    </xf>
    <xf numFmtId="0" fontId="7" fillId="0" borderId="10" xfId="0" applyFont="1" applyFill="1" applyBorder="1" applyAlignment="1">
      <alignment wrapText="1"/>
    </xf>
    <xf numFmtId="0" fontId="7" fillId="0" borderId="10" xfId="0" applyFont="1" applyBorder="1" applyAlignment="1">
      <alignment wrapText="1"/>
    </xf>
    <xf numFmtId="0" fontId="25" fillId="0" borderId="10" xfId="0" applyFont="1" applyBorder="1" applyAlignment="1">
      <alignment/>
    </xf>
    <xf numFmtId="3" fontId="7" fillId="0" borderId="10" xfId="0" applyNumberFormat="1" applyFont="1" applyFill="1" applyBorder="1" applyAlignment="1">
      <alignment wrapText="1"/>
    </xf>
    <xf numFmtId="3" fontId="7" fillId="0" borderId="10" xfId="0" applyNumberFormat="1" applyFont="1" applyBorder="1" applyAlignment="1">
      <alignment wrapText="1"/>
    </xf>
    <xf numFmtId="165" fontId="63" fillId="0" borderId="10" xfId="42" applyNumberFormat="1" applyFont="1" applyFill="1" applyBorder="1" applyAlignment="1">
      <alignment horizontal="center" vertical="center" wrapText="1"/>
    </xf>
    <xf numFmtId="0" fontId="9" fillId="0" borderId="10" xfId="0" applyFont="1" applyFill="1" applyBorder="1" applyAlignment="1">
      <alignment/>
    </xf>
    <xf numFmtId="0" fontId="11" fillId="0" borderId="14" xfId="0" applyFont="1" applyBorder="1" applyAlignment="1">
      <alignment horizontal="right" indent="1"/>
    </xf>
    <xf numFmtId="165" fontId="20" fillId="35" borderId="14" xfId="42" applyNumberFormat="1" applyFont="1" applyFill="1" applyBorder="1" applyAlignment="1">
      <alignment/>
    </xf>
    <xf numFmtId="3" fontId="20" fillId="10" borderId="14" xfId="0" applyNumberFormat="1" applyFont="1" applyFill="1" applyBorder="1" applyAlignment="1">
      <alignment/>
    </xf>
    <xf numFmtId="3" fontId="18" fillId="10" borderId="24" xfId="0" applyNumberFormat="1" applyFont="1" applyFill="1" applyBorder="1" applyAlignment="1">
      <alignment/>
    </xf>
    <xf numFmtId="165" fontId="66" fillId="8" borderId="14" xfId="42" applyNumberFormat="1" applyFont="1" applyFill="1" applyBorder="1" applyAlignment="1">
      <alignment/>
    </xf>
    <xf numFmtId="3" fontId="62" fillId="0" borderId="24" xfId="0" applyNumberFormat="1" applyFont="1" applyFill="1" applyBorder="1" applyAlignment="1">
      <alignment/>
    </xf>
    <xf numFmtId="43" fontId="7" fillId="9" borderId="0" xfId="42" applyFont="1" applyFill="1" applyBorder="1" applyAlignment="1">
      <alignment/>
    </xf>
    <xf numFmtId="43" fontId="3" fillId="15" borderId="25" xfId="42" applyFont="1" applyFill="1" applyBorder="1" applyAlignment="1">
      <alignment/>
    </xf>
    <xf numFmtId="0" fontId="7" fillId="0" borderId="14" xfId="0" applyFont="1" applyBorder="1" applyAlignment="1">
      <alignment wrapText="1"/>
    </xf>
    <xf numFmtId="165" fontId="20" fillId="35" borderId="13" xfId="42" applyNumberFormat="1" applyFont="1" applyFill="1" applyBorder="1" applyAlignment="1">
      <alignment/>
    </xf>
    <xf numFmtId="165" fontId="20" fillId="10" borderId="13" xfId="42" applyNumberFormat="1" applyFont="1" applyFill="1" applyBorder="1" applyAlignment="1">
      <alignment/>
    </xf>
    <xf numFmtId="3" fontId="18" fillId="10" borderId="20" xfId="0" applyNumberFormat="1" applyFont="1" applyFill="1" applyBorder="1" applyAlignment="1">
      <alignment/>
    </xf>
    <xf numFmtId="165" fontId="66" fillId="8" borderId="13" xfId="42" applyNumberFormat="1" applyFont="1" applyFill="1" applyBorder="1" applyAlignment="1">
      <alignment/>
    </xf>
    <xf numFmtId="3" fontId="62" fillId="0" borderId="20" xfId="0" applyNumberFormat="1" applyFont="1" applyFill="1" applyBorder="1" applyAlignment="1">
      <alignment/>
    </xf>
    <xf numFmtId="0" fontId="7" fillId="0" borderId="13" xfId="0" applyFont="1" applyBorder="1" applyAlignment="1">
      <alignment wrapText="1"/>
    </xf>
    <xf numFmtId="3" fontId="62" fillId="0" borderId="10" xfId="0" applyNumberFormat="1" applyFont="1" applyFill="1" applyBorder="1" applyAlignment="1">
      <alignment/>
    </xf>
    <xf numFmtId="43" fontId="7" fillId="9" borderId="10" xfId="42" applyFont="1" applyFill="1" applyBorder="1" applyAlignment="1">
      <alignment/>
    </xf>
    <xf numFmtId="0" fontId="9" fillId="0" borderId="12" xfId="0" applyFont="1" applyBorder="1" applyAlignment="1">
      <alignment/>
    </xf>
    <xf numFmtId="165" fontId="9" fillId="10" borderId="10" xfId="42" applyNumberFormat="1" applyFont="1" applyFill="1" applyBorder="1" applyAlignment="1">
      <alignment/>
    </xf>
    <xf numFmtId="165" fontId="9" fillId="35" borderId="10" xfId="42" applyNumberFormat="1" applyFont="1" applyFill="1" applyBorder="1" applyAlignment="1">
      <alignment/>
    </xf>
    <xf numFmtId="166" fontId="68" fillId="10" borderId="10" xfId="44" applyNumberFormat="1" applyFont="1" applyFill="1" applyBorder="1" applyAlignment="1">
      <alignment/>
    </xf>
    <xf numFmtId="166" fontId="9" fillId="8" borderId="14" xfId="44" applyNumberFormat="1" applyFont="1" applyFill="1" applyBorder="1" applyAlignment="1">
      <alignment/>
    </xf>
    <xf numFmtId="165" fontId="69" fillId="0" borderId="13" xfId="42" applyNumberFormat="1" applyFont="1" applyFill="1" applyBorder="1" applyAlignment="1">
      <alignment/>
    </xf>
    <xf numFmtId="165" fontId="9" fillId="15" borderId="13" xfId="42" applyNumberFormat="1" applyFont="1" applyFill="1" applyBorder="1" applyAlignment="1">
      <alignment/>
    </xf>
    <xf numFmtId="43" fontId="9" fillId="15" borderId="10" xfId="42" applyFont="1" applyFill="1" applyBorder="1" applyAlignment="1">
      <alignment/>
    </xf>
    <xf numFmtId="0" fontId="27" fillId="0" borderId="10" xfId="0" applyFont="1" applyBorder="1" applyAlignment="1">
      <alignment wrapText="1"/>
    </xf>
    <xf numFmtId="43" fontId="9" fillId="0" borderId="0" xfId="42" applyFont="1" applyAlignment="1">
      <alignment/>
    </xf>
    <xf numFmtId="0" fontId="9" fillId="0" borderId="0" xfId="0" applyFont="1" applyAlignment="1">
      <alignment/>
    </xf>
    <xf numFmtId="3" fontId="20" fillId="10" borderId="15" xfId="0" applyNumberFormat="1" applyFont="1" applyFill="1" applyBorder="1" applyAlignment="1">
      <alignment/>
    </xf>
    <xf numFmtId="166" fontId="9" fillId="33" borderId="10" xfId="44" applyNumberFormat="1" applyFont="1" applyFill="1" applyBorder="1" applyAlignment="1">
      <alignment/>
    </xf>
    <xf numFmtId="165" fontId="59" fillId="33" borderId="10" xfId="42" applyNumberFormat="1" applyFont="1" applyFill="1" applyBorder="1" applyAlignment="1">
      <alignment horizontal="center" vertical="center" wrapText="1"/>
    </xf>
    <xf numFmtId="165" fontId="9" fillId="33" borderId="10" xfId="42" applyNumberFormat="1" applyFont="1" applyFill="1" applyBorder="1" applyAlignment="1">
      <alignment/>
    </xf>
    <xf numFmtId="37" fontId="7" fillId="33" borderId="10" xfId="44" applyNumberFormat="1" applyFont="1" applyFill="1" applyBorder="1" applyAlignment="1">
      <alignment/>
    </xf>
    <xf numFmtId="37" fontId="56" fillId="33" borderId="10" xfId="44" applyNumberFormat="1" applyFont="1" applyFill="1" applyBorder="1" applyAlignment="1">
      <alignment/>
    </xf>
    <xf numFmtId="165" fontId="9" fillId="33" borderId="10" xfId="42" applyNumberFormat="1" applyFont="1" applyFill="1" applyBorder="1" applyAlignment="1">
      <alignment horizontal="center" vertical="center" wrapText="1"/>
    </xf>
    <xf numFmtId="165" fontId="9" fillId="35" borderId="23" xfId="42" applyNumberFormat="1" applyFont="1" applyFill="1" applyBorder="1" applyAlignment="1">
      <alignment/>
    </xf>
    <xf numFmtId="166" fontId="18" fillId="10" borderId="10" xfId="44" applyNumberFormat="1" applyFont="1" applyFill="1" applyBorder="1" applyAlignment="1">
      <alignment/>
    </xf>
    <xf numFmtId="165" fontId="18" fillId="35" borderId="11" xfId="42" applyNumberFormat="1" applyFont="1" applyFill="1" applyBorder="1" applyAlignment="1">
      <alignment/>
    </xf>
    <xf numFmtId="166" fontId="18" fillId="10" borderId="11" xfId="44" applyNumberFormat="1" applyFont="1" applyFill="1" applyBorder="1" applyAlignment="1">
      <alignment/>
    </xf>
    <xf numFmtId="165" fontId="18" fillId="8" borderId="11" xfId="42" applyNumberFormat="1" applyFont="1" applyFill="1" applyBorder="1" applyAlignment="1">
      <alignment/>
    </xf>
    <xf numFmtId="37" fontId="9" fillId="33" borderId="10" xfId="44" applyNumberFormat="1" applyFont="1" applyFill="1" applyBorder="1" applyAlignment="1">
      <alignment/>
    </xf>
    <xf numFmtId="44" fontId="9" fillId="33" borderId="10" xfId="44" applyFont="1" applyFill="1" applyBorder="1" applyAlignment="1">
      <alignment horizontal="center" wrapText="1"/>
    </xf>
    <xf numFmtId="41" fontId="9" fillId="33" borderId="10" xfId="42" applyNumberFormat="1" applyFont="1" applyFill="1" applyBorder="1" applyAlignment="1">
      <alignment/>
    </xf>
    <xf numFmtId="0" fontId="9" fillId="33" borderId="10" xfId="0" applyFont="1" applyFill="1" applyBorder="1" applyAlignment="1">
      <alignment wrapText="1"/>
    </xf>
    <xf numFmtId="165" fontId="9" fillId="10" borderId="23" xfId="42" applyNumberFormat="1" applyFont="1" applyFill="1" applyBorder="1" applyAlignment="1">
      <alignment/>
    </xf>
    <xf numFmtId="164" fontId="70" fillId="34" borderId="15" xfId="42" applyNumberFormat="1" applyFont="1" applyFill="1" applyBorder="1" applyAlignment="1">
      <alignment horizontal="center"/>
    </xf>
    <xf numFmtId="164" fontId="70" fillId="34" borderId="21" xfId="42" applyNumberFormat="1" applyFont="1" applyFill="1" applyBorder="1" applyAlignment="1">
      <alignment horizontal="center"/>
    </xf>
    <xf numFmtId="164" fontId="70" fillId="34" borderId="16" xfId="42"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
  <sheetViews>
    <sheetView tabSelected="1" zoomScalePageLayoutView="0" workbookViewId="0" topLeftCell="A1">
      <selection activeCell="F3" sqref="F3"/>
    </sheetView>
  </sheetViews>
  <sheetFormatPr defaultColWidth="8.8515625" defaultRowHeight="15"/>
  <cols>
    <col min="1" max="1" width="52.57421875" style="2" customWidth="1"/>
    <col min="2" max="2" width="14.7109375" style="76" customWidth="1"/>
    <col min="3" max="3" width="21.140625" style="76" customWidth="1"/>
    <col min="4" max="4" width="14.140625" style="84" bestFit="1" customWidth="1"/>
    <col min="5" max="5" width="24.28125" style="82" bestFit="1" customWidth="1"/>
    <col min="6" max="6" width="19.28125" style="0" customWidth="1"/>
    <col min="7" max="7" width="11.57421875" style="37" hidden="1" customWidth="1"/>
    <col min="8" max="8" width="17.7109375" style="3" hidden="1" customWidth="1"/>
    <col min="9" max="9" width="18.8515625" style="47" hidden="1" customWidth="1"/>
    <col min="10" max="10" width="60.421875" style="86" customWidth="1"/>
    <col min="11" max="11" width="16.8515625" style="3" bestFit="1" customWidth="1"/>
    <col min="12" max="12" width="14.00390625" style="3" bestFit="1" customWidth="1"/>
    <col min="13" max="13" width="16.140625" style="3" bestFit="1" customWidth="1"/>
    <col min="14" max="16384" width="8.8515625" style="2" customWidth="1"/>
  </cols>
  <sheetData>
    <row r="1" spans="1:10" ht="23.25" customHeight="1">
      <c r="A1" s="106" t="s">
        <v>0</v>
      </c>
      <c r="B1" s="97"/>
      <c r="C1" s="97"/>
      <c r="D1" s="182" t="s">
        <v>73</v>
      </c>
      <c r="E1" s="183"/>
      <c r="F1" s="184"/>
      <c r="G1" s="1"/>
      <c r="H1" s="42"/>
      <c r="I1" s="45"/>
      <c r="J1" s="127"/>
    </row>
    <row r="2" spans="1:10" ht="18.75" customHeight="1">
      <c r="A2" s="106" t="s">
        <v>54</v>
      </c>
      <c r="B2" s="98"/>
      <c r="C2" s="98"/>
      <c r="D2" s="20"/>
      <c r="E2" s="41"/>
      <c r="F2" s="88"/>
      <c r="G2" s="4"/>
      <c r="H2" s="66"/>
      <c r="I2" s="67"/>
      <c r="J2" s="127"/>
    </row>
    <row r="3" spans="1:16" ht="75">
      <c r="A3" s="5" t="s">
        <v>1</v>
      </c>
      <c r="B3" s="99" t="s">
        <v>52</v>
      </c>
      <c r="C3" s="99" t="s">
        <v>52</v>
      </c>
      <c r="D3" s="80" t="s">
        <v>44</v>
      </c>
      <c r="E3" s="80" t="s">
        <v>45</v>
      </c>
      <c r="F3" s="89" t="s">
        <v>53</v>
      </c>
      <c r="G3" s="6"/>
      <c r="H3" s="54" t="s">
        <v>42</v>
      </c>
      <c r="I3" s="46" t="s">
        <v>43</v>
      </c>
      <c r="J3" s="135" t="s">
        <v>57</v>
      </c>
      <c r="K3"/>
      <c r="L3"/>
      <c r="M3"/>
      <c r="N3"/>
      <c r="O3"/>
      <c r="P3"/>
    </row>
    <row r="4" spans="1:10" ht="27" customHeight="1">
      <c r="A4" s="5"/>
      <c r="B4" s="99" t="s">
        <v>50</v>
      </c>
      <c r="C4" s="99" t="s">
        <v>51</v>
      </c>
      <c r="D4" s="80"/>
      <c r="E4" s="80"/>
      <c r="F4" s="89"/>
      <c r="G4" s="6"/>
      <c r="H4" s="42"/>
      <c r="I4" s="45"/>
      <c r="J4" s="127"/>
    </row>
    <row r="5" spans="1:13" s="9" customFormat="1" ht="106.5" customHeight="1">
      <c r="A5" s="49" t="s">
        <v>2</v>
      </c>
      <c r="B5" s="52"/>
      <c r="C5" s="166">
        <v>1876284000</v>
      </c>
      <c r="D5" s="167"/>
      <c r="E5" s="178">
        <v>1927934666</v>
      </c>
      <c r="F5" s="168">
        <f>+E5-C5</f>
        <v>51650666</v>
      </c>
      <c r="G5" s="53"/>
      <c r="H5" s="51">
        <v>1876284000</v>
      </c>
      <c r="I5" s="51"/>
      <c r="J5" s="130" t="s">
        <v>71</v>
      </c>
      <c r="K5" s="10"/>
      <c r="L5" s="10"/>
      <c r="M5" s="68"/>
    </row>
    <row r="6" spans="1:13" s="9" customFormat="1" ht="15" customHeight="1">
      <c r="A6" s="136"/>
      <c r="B6" s="100"/>
      <c r="C6" s="109"/>
      <c r="D6" s="80"/>
      <c r="E6" s="80"/>
      <c r="F6" s="90"/>
      <c r="G6" s="53"/>
      <c r="H6" s="51"/>
      <c r="I6" s="51"/>
      <c r="J6" s="130"/>
      <c r="K6" s="10"/>
      <c r="L6" s="10"/>
      <c r="M6" s="68"/>
    </row>
    <row r="7" spans="1:13" s="9" customFormat="1" ht="45.75">
      <c r="A7" s="180" t="s">
        <v>70</v>
      </c>
      <c r="B7" s="169"/>
      <c r="C7" s="169"/>
      <c r="D7" s="170"/>
      <c r="E7" s="177">
        <v>213418065</v>
      </c>
      <c r="F7" s="168">
        <f>+E7-C7</f>
        <v>213418065</v>
      </c>
      <c r="G7" s="12"/>
      <c r="H7" s="43"/>
      <c r="I7" s="43"/>
      <c r="J7" s="130" t="s">
        <v>72</v>
      </c>
      <c r="K7" s="10"/>
      <c r="L7" s="10"/>
      <c r="M7" s="10"/>
    </row>
    <row r="8" spans="1:13" s="14" customFormat="1" ht="15">
      <c r="A8" s="13"/>
      <c r="B8" s="100"/>
      <c r="C8" s="100"/>
      <c r="D8" s="7"/>
      <c r="E8" s="7"/>
      <c r="F8" s="91"/>
      <c r="G8" s="8"/>
      <c r="H8" s="43"/>
      <c r="I8" s="43"/>
      <c r="J8" s="131"/>
      <c r="K8" s="15"/>
      <c r="L8" s="15"/>
      <c r="M8" s="15"/>
    </row>
    <row r="9" spans="1:13" s="9" customFormat="1" ht="18.75">
      <c r="A9" s="49" t="s">
        <v>3</v>
      </c>
      <c r="B9" s="52"/>
      <c r="C9" s="166">
        <v>33000000</v>
      </c>
      <c r="D9" s="167"/>
      <c r="E9" s="171">
        <v>33000000</v>
      </c>
      <c r="F9" s="168">
        <f>+E9-C9</f>
        <v>0</v>
      </c>
      <c r="G9" s="53"/>
      <c r="H9" s="51">
        <v>33000000</v>
      </c>
      <c r="I9" s="51">
        <v>33000000</v>
      </c>
      <c r="J9" s="130" t="s">
        <v>56</v>
      </c>
      <c r="K9" s="10"/>
      <c r="L9" s="10"/>
      <c r="M9" s="10"/>
    </row>
    <row r="10" spans="1:13" s="14" customFormat="1" ht="15">
      <c r="A10" s="13"/>
      <c r="B10" s="101"/>
      <c r="C10" s="101"/>
      <c r="D10" s="80"/>
      <c r="E10" s="75"/>
      <c r="F10" s="92"/>
      <c r="G10" s="16"/>
      <c r="H10" s="43"/>
      <c r="I10" s="43"/>
      <c r="J10" s="131"/>
      <c r="K10" s="15"/>
      <c r="L10" s="15"/>
      <c r="M10" s="15"/>
    </row>
    <row r="11" spans="1:13" s="9" customFormat="1" ht="18.75">
      <c r="A11" s="49" t="s">
        <v>4</v>
      </c>
      <c r="B11" s="49"/>
      <c r="C11" s="179">
        <f>SUM(C13:C49)</f>
        <v>546201791</v>
      </c>
      <c r="D11" s="108"/>
      <c r="E11" s="179">
        <f>SUM(E13:E49)</f>
        <v>576594412</v>
      </c>
      <c r="F11" s="179">
        <f>+E11-C11</f>
        <v>30392621</v>
      </c>
      <c r="G11" s="53"/>
      <c r="H11" s="51">
        <v>546201791</v>
      </c>
      <c r="I11" s="51"/>
      <c r="J11" s="130"/>
      <c r="K11" s="10"/>
      <c r="L11" s="10"/>
      <c r="M11" s="68"/>
    </row>
    <row r="12" spans="1:13" s="9" customFormat="1" ht="15">
      <c r="A12" s="17"/>
      <c r="B12" s="102"/>
      <c r="C12" s="102"/>
      <c r="D12" s="41"/>
      <c r="E12" s="41"/>
      <c r="F12" s="93"/>
      <c r="G12" s="18"/>
      <c r="H12" s="43">
        <v>0</v>
      </c>
      <c r="I12" s="43"/>
      <c r="J12" s="130"/>
      <c r="K12" s="10"/>
      <c r="L12" s="10"/>
      <c r="M12" s="10"/>
    </row>
    <row r="13" spans="1:13" s="14" customFormat="1" ht="15.75">
      <c r="A13" s="19" t="s">
        <v>5</v>
      </c>
      <c r="B13" s="110"/>
      <c r="C13" s="119">
        <v>38628</v>
      </c>
      <c r="D13" s="111"/>
      <c r="E13" s="112">
        <v>38675</v>
      </c>
      <c r="F13" s="113">
        <f>+E13-C13</f>
        <v>47</v>
      </c>
      <c r="G13" s="12"/>
      <c r="H13" s="43">
        <v>38628</v>
      </c>
      <c r="I13" s="43">
        <v>38675</v>
      </c>
      <c r="J13" s="131" t="s">
        <v>55</v>
      </c>
      <c r="K13" s="15"/>
      <c r="L13" s="15"/>
      <c r="M13" s="15"/>
    </row>
    <row r="14" spans="1:13" s="14" customFormat="1" ht="15.75" hidden="1">
      <c r="A14" s="19"/>
      <c r="B14" s="110"/>
      <c r="C14" s="110"/>
      <c r="D14" s="111"/>
      <c r="E14" s="112"/>
      <c r="F14" s="113"/>
      <c r="G14" s="12"/>
      <c r="H14" s="43"/>
      <c r="I14" s="43"/>
      <c r="J14" s="131"/>
      <c r="K14" s="15"/>
      <c r="L14" s="15"/>
      <c r="M14" s="15"/>
    </row>
    <row r="15" spans="1:13" s="14" customFormat="1" ht="15.75">
      <c r="A15" s="19" t="s">
        <v>6</v>
      </c>
      <c r="B15" s="110"/>
      <c r="C15" s="119">
        <v>14010261</v>
      </c>
      <c r="D15" s="111"/>
      <c r="E15" s="112">
        <f>+D16+D17</f>
        <v>14027366</v>
      </c>
      <c r="F15" s="113">
        <f>+E15-C15</f>
        <v>17105</v>
      </c>
      <c r="G15" s="12"/>
      <c r="H15" s="57">
        <v>14010261</v>
      </c>
      <c r="I15" s="43">
        <v>14027366</v>
      </c>
      <c r="J15" s="131" t="s">
        <v>55</v>
      </c>
      <c r="K15" s="15"/>
      <c r="L15" s="15"/>
      <c r="M15" s="15"/>
    </row>
    <row r="16" spans="1:13" s="14" customFormat="1" ht="17.25" customHeight="1">
      <c r="A16" s="11" t="s">
        <v>7</v>
      </c>
      <c r="B16" s="110">
        <v>299634</v>
      </c>
      <c r="C16" s="110"/>
      <c r="D16" s="111"/>
      <c r="E16" s="114"/>
      <c r="F16" s="113"/>
      <c r="G16" s="55"/>
      <c r="H16" s="69">
        <v>299634</v>
      </c>
      <c r="I16" s="56"/>
      <c r="J16" s="132" t="s">
        <v>46</v>
      </c>
      <c r="K16" s="15"/>
      <c r="L16" s="15"/>
      <c r="M16" s="15"/>
    </row>
    <row r="17" spans="1:13" s="14" customFormat="1" ht="15.75">
      <c r="A17" s="11" t="s">
        <v>8</v>
      </c>
      <c r="B17" s="110">
        <v>13710627</v>
      </c>
      <c r="C17" s="110"/>
      <c r="D17" s="111">
        <v>14027366</v>
      </c>
      <c r="E17" s="114"/>
      <c r="F17" s="122">
        <f>+D17-B17-B16</f>
        <v>17105</v>
      </c>
      <c r="G17" s="55"/>
      <c r="H17" s="70">
        <v>13710627</v>
      </c>
      <c r="I17" s="56"/>
      <c r="J17" s="131"/>
      <c r="K17" s="15"/>
      <c r="L17" s="15"/>
      <c r="M17" s="15"/>
    </row>
    <row r="18" spans="1:13" s="14" customFormat="1" ht="15.75" hidden="1">
      <c r="A18" s="11"/>
      <c r="B18" s="110"/>
      <c r="C18" s="110"/>
      <c r="D18" s="111"/>
      <c r="E18" s="112"/>
      <c r="F18" s="115"/>
      <c r="G18" s="21"/>
      <c r="H18" s="58"/>
      <c r="I18" s="43"/>
      <c r="J18" s="131"/>
      <c r="K18" s="15"/>
      <c r="L18" s="15"/>
      <c r="M18" s="15"/>
    </row>
    <row r="19" spans="1:13" s="14" customFormat="1" ht="15.75">
      <c r="A19" s="19" t="s">
        <v>9</v>
      </c>
      <c r="B19" s="110"/>
      <c r="C19" s="119">
        <v>10487197</v>
      </c>
      <c r="D19" s="111"/>
      <c r="E19" s="112">
        <v>10500000</v>
      </c>
      <c r="F19" s="113">
        <f>+E19-C19</f>
        <v>12803</v>
      </c>
      <c r="G19" s="12"/>
      <c r="H19" s="43">
        <v>10487197</v>
      </c>
      <c r="I19" s="43">
        <v>10500000</v>
      </c>
      <c r="J19" s="131" t="s">
        <v>55</v>
      </c>
      <c r="K19" s="15"/>
      <c r="L19" s="15"/>
      <c r="M19" s="15"/>
    </row>
    <row r="20" spans="1:13" s="14" customFormat="1" ht="15.75">
      <c r="A20" s="19" t="s">
        <v>10</v>
      </c>
      <c r="B20" s="110"/>
      <c r="C20" s="119">
        <v>14400341</v>
      </c>
      <c r="D20" s="111"/>
      <c r="E20" s="112">
        <v>14417922</v>
      </c>
      <c r="F20" s="113">
        <f>+E20-C20</f>
        <v>17581</v>
      </c>
      <c r="G20" s="12"/>
      <c r="H20" s="43">
        <v>14400341</v>
      </c>
      <c r="I20" s="43">
        <v>14417922</v>
      </c>
      <c r="J20" s="131" t="s">
        <v>55</v>
      </c>
      <c r="K20" s="15"/>
      <c r="L20" s="15"/>
      <c r="M20" s="15"/>
    </row>
    <row r="21" spans="1:13" s="14" customFormat="1" ht="15.75">
      <c r="A21" s="19" t="s">
        <v>11</v>
      </c>
      <c r="B21" s="110"/>
      <c r="C21" s="119">
        <f>+B22+B23</f>
        <v>14924130</v>
      </c>
      <c r="D21" s="111"/>
      <c r="E21" s="112">
        <f>+D22+D23</f>
        <v>14942350</v>
      </c>
      <c r="F21" s="113">
        <f>+E21-C21</f>
        <v>18220</v>
      </c>
      <c r="G21" s="12"/>
      <c r="H21" s="43">
        <v>14924130</v>
      </c>
      <c r="I21" s="43"/>
      <c r="J21" s="131" t="s">
        <v>55</v>
      </c>
      <c r="K21" s="15"/>
      <c r="L21" s="15"/>
      <c r="M21" s="15"/>
    </row>
    <row r="22" spans="1:10" ht="15.75">
      <c r="A22" s="22" t="s">
        <v>12</v>
      </c>
      <c r="B22" s="110">
        <v>11328520</v>
      </c>
      <c r="C22" s="110"/>
      <c r="D22" s="111">
        <v>11342350</v>
      </c>
      <c r="E22" s="112"/>
      <c r="F22" s="125">
        <f>+D22-B22</f>
        <v>13830</v>
      </c>
      <c r="G22" s="12"/>
      <c r="H22" s="71">
        <v>11328520</v>
      </c>
      <c r="I22" s="45"/>
      <c r="J22" s="127"/>
    </row>
    <row r="23" spans="1:10" ht="15.75">
      <c r="A23" s="22" t="s">
        <v>13</v>
      </c>
      <c r="B23" s="110">
        <v>3595610</v>
      </c>
      <c r="C23" s="110"/>
      <c r="D23" s="111">
        <v>3600000</v>
      </c>
      <c r="E23" s="112"/>
      <c r="F23" s="125">
        <f>+D23-B23</f>
        <v>4390</v>
      </c>
      <c r="G23" s="12"/>
      <c r="H23" s="71">
        <v>3595610</v>
      </c>
      <c r="I23" s="45"/>
      <c r="J23" s="127"/>
    </row>
    <row r="24" spans="1:13" s="9" customFormat="1" ht="30">
      <c r="A24" s="23" t="s">
        <v>14</v>
      </c>
      <c r="B24" s="116"/>
      <c r="C24" s="116">
        <v>407283633</v>
      </c>
      <c r="D24" s="117"/>
      <c r="E24" s="118">
        <f>+D25+D26</f>
        <v>422588036</v>
      </c>
      <c r="F24" s="123">
        <f>+E24-C24</f>
        <v>15304403</v>
      </c>
      <c r="G24" s="24"/>
      <c r="H24" s="57">
        <v>407283633</v>
      </c>
      <c r="I24" s="43"/>
      <c r="J24" s="133" t="s">
        <v>65</v>
      </c>
      <c r="K24" s="10"/>
      <c r="L24" s="10"/>
      <c r="M24" s="10"/>
    </row>
    <row r="25" spans="1:13" s="9" customFormat="1" ht="15.75">
      <c r="A25" s="25" t="s">
        <v>15</v>
      </c>
      <c r="B25" s="110">
        <v>263634696</v>
      </c>
      <c r="C25" s="110"/>
      <c r="D25" s="111">
        <v>271785980</v>
      </c>
      <c r="E25" s="114"/>
      <c r="F25" s="124">
        <f>+D25-B25</f>
        <v>8151284</v>
      </c>
      <c r="G25" s="59"/>
      <c r="H25" s="69">
        <v>263634696</v>
      </c>
      <c r="I25" s="56"/>
      <c r="J25" s="130"/>
      <c r="K25" s="10"/>
      <c r="L25" s="10"/>
      <c r="M25" s="10"/>
    </row>
    <row r="26" spans="1:13" s="9" customFormat="1" ht="15.75">
      <c r="A26" s="25" t="s">
        <v>16</v>
      </c>
      <c r="B26" s="110">
        <v>143648937</v>
      </c>
      <c r="C26" s="110"/>
      <c r="D26" s="111">
        <v>150802056</v>
      </c>
      <c r="E26" s="114"/>
      <c r="F26" s="124">
        <f>+D26-B26</f>
        <v>7153119</v>
      </c>
      <c r="G26" s="59"/>
      <c r="H26" s="70">
        <v>143648937</v>
      </c>
      <c r="I26" s="56"/>
      <c r="J26" s="130"/>
      <c r="K26" s="10"/>
      <c r="L26" s="10"/>
      <c r="M26" s="10"/>
    </row>
    <row r="27" spans="1:13" s="9" customFormat="1" ht="15.75">
      <c r="A27" s="25"/>
      <c r="B27" s="110"/>
      <c r="C27" s="110"/>
      <c r="D27" s="111"/>
      <c r="E27" s="114"/>
      <c r="F27" s="115"/>
      <c r="G27" s="59"/>
      <c r="H27" s="56"/>
      <c r="I27" s="56"/>
      <c r="J27" s="130"/>
      <c r="K27" s="10"/>
      <c r="L27" s="10"/>
      <c r="M27" s="10"/>
    </row>
    <row r="28" spans="1:13" s="9" customFormat="1" ht="28.5" customHeight="1">
      <c r="A28" s="23" t="s">
        <v>48</v>
      </c>
      <c r="B28" s="110"/>
      <c r="C28" s="110"/>
      <c r="D28" s="111"/>
      <c r="E28" s="114">
        <v>5500000</v>
      </c>
      <c r="F28" s="126">
        <f>+E28-C28</f>
        <v>5500000</v>
      </c>
      <c r="G28" s="59"/>
      <c r="H28" s="87"/>
      <c r="I28" s="56"/>
      <c r="J28" s="130" t="s">
        <v>49</v>
      </c>
      <c r="K28" s="10"/>
      <c r="L28" s="10"/>
      <c r="M28" s="10"/>
    </row>
    <row r="29" spans="1:13" s="14" customFormat="1" ht="15.75">
      <c r="A29" s="19" t="s">
        <v>17</v>
      </c>
      <c r="B29" s="110"/>
      <c r="C29" s="119">
        <v>349573</v>
      </c>
      <c r="D29" s="111"/>
      <c r="E29" s="112">
        <v>400000</v>
      </c>
      <c r="F29" s="113">
        <f>+E29-C29</f>
        <v>50427</v>
      </c>
      <c r="G29" s="12"/>
      <c r="H29" s="58">
        <v>349573</v>
      </c>
      <c r="I29" s="43"/>
      <c r="J29" s="131" t="s">
        <v>58</v>
      </c>
      <c r="K29" s="15"/>
      <c r="L29" s="15"/>
      <c r="M29" s="15"/>
    </row>
    <row r="30" spans="1:13" s="14" customFormat="1" ht="15.75">
      <c r="A30" s="19" t="s">
        <v>18</v>
      </c>
      <c r="B30" s="110"/>
      <c r="C30" s="119">
        <v>998781</v>
      </c>
      <c r="D30" s="111"/>
      <c r="E30" s="112">
        <v>1000000</v>
      </c>
      <c r="F30" s="113">
        <f>+E30-C30</f>
        <v>1219</v>
      </c>
      <c r="G30" s="12"/>
      <c r="H30" s="43">
        <v>998781</v>
      </c>
      <c r="I30" s="43"/>
      <c r="J30" s="131" t="s">
        <v>55</v>
      </c>
      <c r="K30" s="15"/>
      <c r="L30" s="15"/>
      <c r="M30" s="15"/>
    </row>
    <row r="31" spans="1:13" s="14" customFormat="1" ht="15.75">
      <c r="A31" s="19" t="s">
        <v>19</v>
      </c>
      <c r="B31" s="110"/>
      <c r="C31" s="119">
        <v>149817</v>
      </c>
      <c r="D31" s="111"/>
      <c r="E31" s="112">
        <v>150000</v>
      </c>
      <c r="F31" s="113">
        <f>+E31-C31</f>
        <v>183</v>
      </c>
      <c r="G31" s="12"/>
      <c r="H31" s="43">
        <v>149817</v>
      </c>
      <c r="I31" s="43"/>
      <c r="J31" s="131" t="s">
        <v>55</v>
      </c>
      <c r="K31" s="15"/>
      <c r="L31" s="15"/>
      <c r="M31" s="15"/>
    </row>
    <row r="32" spans="1:10" ht="15.75">
      <c r="A32" s="129" t="s">
        <v>20</v>
      </c>
      <c r="B32" s="119"/>
      <c r="C32" s="119">
        <f>SUM(B33:B46)</f>
        <v>42807575</v>
      </c>
      <c r="D32" s="117"/>
      <c r="E32" s="112">
        <f>SUM(D33:D46)</f>
        <v>52158400</v>
      </c>
      <c r="F32" s="123">
        <f>+E32-C32</f>
        <v>9350825</v>
      </c>
      <c r="G32" s="24"/>
      <c r="H32" s="57">
        <v>42807575</v>
      </c>
      <c r="I32" s="45"/>
      <c r="J32" s="127"/>
    </row>
    <row r="33" spans="1:13" s="14" customFormat="1" ht="15.75">
      <c r="A33" s="137" t="s">
        <v>21</v>
      </c>
      <c r="B33" s="138">
        <v>7990245</v>
      </c>
      <c r="C33" s="138"/>
      <c r="D33" s="139">
        <v>8000000</v>
      </c>
      <c r="E33" s="140"/>
      <c r="F33" s="141">
        <f>+D33-B33</f>
        <v>9755</v>
      </c>
      <c r="G33" s="142"/>
      <c r="H33" s="143">
        <v>7990245</v>
      </c>
      <c r="I33" s="144"/>
      <c r="J33" s="145" t="s">
        <v>55</v>
      </c>
      <c r="K33" s="15"/>
      <c r="L33" s="15"/>
      <c r="M33" s="15"/>
    </row>
    <row r="34" spans="1:10" ht="15.75">
      <c r="A34" s="22" t="s">
        <v>22</v>
      </c>
      <c r="B34" s="110">
        <v>4144940</v>
      </c>
      <c r="C34" s="110"/>
      <c r="D34" s="117">
        <v>4150000</v>
      </c>
      <c r="E34" s="118"/>
      <c r="F34" s="124">
        <f aca="true" t="shared" si="0" ref="F34:F46">+D34-B34</f>
        <v>5060</v>
      </c>
      <c r="G34" s="152"/>
      <c r="H34" s="153">
        <v>4144940</v>
      </c>
      <c r="I34" s="45"/>
      <c r="J34" s="131" t="s">
        <v>55</v>
      </c>
    </row>
    <row r="35" spans="1:13" s="14" customFormat="1" ht="15.75">
      <c r="A35" s="32" t="s">
        <v>23</v>
      </c>
      <c r="B35" s="146">
        <v>49940</v>
      </c>
      <c r="C35" s="146"/>
      <c r="D35" s="147">
        <v>150000</v>
      </c>
      <c r="E35" s="148"/>
      <c r="F35" s="149">
        <f t="shared" si="0"/>
        <v>100060</v>
      </c>
      <c r="G35" s="150"/>
      <c r="H35" s="72">
        <v>49940</v>
      </c>
      <c r="I35" s="87"/>
      <c r="J35" s="151" t="s">
        <v>61</v>
      </c>
      <c r="K35" s="15"/>
      <c r="L35" s="15"/>
      <c r="M35" s="15"/>
    </row>
    <row r="36" spans="1:10" ht="15.75">
      <c r="A36" s="22" t="s">
        <v>41</v>
      </c>
      <c r="B36" s="110">
        <v>563312</v>
      </c>
      <c r="C36" s="110"/>
      <c r="D36" s="111">
        <v>500000</v>
      </c>
      <c r="E36" s="120"/>
      <c r="F36" s="124">
        <f t="shared" si="0"/>
        <v>-63312</v>
      </c>
      <c r="G36" s="59"/>
      <c r="H36" s="73">
        <v>563312</v>
      </c>
      <c r="I36" s="60"/>
      <c r="J36" s="127" t="s">
        <v>47</v>
      </c>
    </row>
    <row r="37" spans="1:10" ht="15.75">
      <c r="A37" s="22" t="s">
        <v>39</v>
      </c>
      <c r="B37" s="110">
        <v>299634</v>
      </c>
      <c r="C37" s="110"/>
      <c r="D37" s="117">
        <v>300000</v>
      </c>
      <c r="E37" s="120"/>
      <c r="F37" s="124">
        <f t="shared" si="0"/>
        <v>366</v>
      </c>
      <c r="G37" s="59"/>
      <c r="H37" s="73">
        <v>299634</v>
      </c>
      <c r="I37" s="60"/>
      <c r="J37" s="131" t="s">
        <v>55</v>
      </c>
    </row>
    <row r="38" spans="1:10" ht="30">
      <c r="A38" s="22" t="s">
        <v>24</v>
      </c>
      <c r="B38" s="110">
        <v>1797805</v>
      </c>
      <c r="C38" s="110"/>
      <c r="D38" s="111">
        <v>2400000</v>
      </c>
      <c r="E38" s="120"/>
      <c r="F38" s="124">
        <f t="shared" si="0"/>
        <v>602195</v>
      </c>
      <c r="G38" s="59"/>
      <c r="H38" s="73">
        <v>1797805</v>
      </c>
      <c r="I38" s="60"/>
      <c r="J38" s="127" t="s">
        <v>66</v>
      </c>
    </row>
    <row r="39" spans="1:10" ht="15.75">
      <c r="A39" s="22" t="s">
        <v>25</v>
      </c>
      <c r="B39" s="110">
        <v>6492074</v>
      </c>
      <c r="C39" s="110"/>
      <c r="D39" s="117">
        <v>12698400</v>
      </c>
      <c r="E39" s="120"/>
      <c r="F39" s="124">
        <f t="shared" si="0"/>
        <v>6206326</v>
      </c>
      <c r="G39" s="59"/>
      <c r="H39" s="73">
        <v>6492074</v>
      </c>
      <c r="I39" s="60"/>
      <c r="J39" s="19" t="s">
        <v>59</v>
      </c>
    </row>
    <row r="40" spans="1:10" ht="15.75">
      <c r="A40" s="11" t="s">
        <v>64</v>
      </c>
      <c r="B40" s="110">
        <v>1997561</v>
      </c>
      <c r="C40" s="110"/>
      <c r="D40" s="117">
        <v>2000000</v>
      </c>
      <c r="E40" s="120"/>
      <c r="F40" s="124">
        <f t="shared" si="0"/>
        <v>2439</v>
      </c>
      <c r="G40" s="59"/>
      <c r="H40" s="73">
        <v>1997561</v>
      </c>
      <c r="I40" s="60"/>
      <c r="J40" s="131" t="s">
        <v>55</v>
      </c>
    </row>
    <row r="41" spans="1:10" ht="45">
      <c r="A41" s="22" t="s">
        <v>69</v>
      </c>
      <c r="B41" s="121">
        <v>2496952</v>
      </c>
      <c r="C41" s="121"/>
      <c r="D41" s="117">
        <f>2500000+2310000</f>
        <v>4810000</v>
      </c>
      <c r="E41" s="120"/>
      <c r="F41" s="124">
        <f t="shared" si="0"/>
        <v>2313048</v>
      </c>
      <c r="G41" s="59"/>
      <c r="H41" s="73">
        <v>2496952</v>
      </c>
      <c r="I41" s="60"/>
      <c r="J41" s="151" t="s">
        <v>68</v>
      </c>
    </row>
    <row r="42" spans="1:10" ht="15.75">
      <c r="A42" s="22" t="s">
        <v>26</v>
      </c>
      <c r="B42" s="121">
        <v>4244818</v>
      </c>
      <c r="C42" s="121"/>
      <c r="D42" s="117">
        <v>4250000</v>
      </c>
      <c r="E42" s="120"/>
      <c r="F42" s="124">
        <f t="shared" si="0"/>
        <v>5182</v>
      </c>
      <c r="G42" s="59"/>
      <c r="H42" s="73">
        <v>4244818</v>
      </c>
      <c r="I42" s="60"/>
      <c r="J42" s="131" t="s">
        <v>55</v>
      </c>
    </row>
    <row r="43" spans="1:10" ht="15.75">
      <c r="A43" s="25" t="s">
        <v>27</v>
      </c>
      <c r="B43" s="121">
        <v>1843585</v>
      </c>
      <c r="C43" s="121"/>
      <c r="D43" s="165">
        <v>2000000</v>
      </c>
      <c r="E43" s="120"/>
      <c r="F43" s="124">
        <f t="shared" si="0"/>
        <v>156415</v>
      </c>
      <c r="G43" s="59"/>
      <c r="H43" s="73">
        <v>1843585</v>
      </c>
      <c r="I43" s="60"/>
      <c r="J43" s="131" t="s">
        <v>55</v>
      </c>
    </row>
    <row r="44" spans="1:10" ht="15.75">
      <c r="A44" s="22" t="s">
        <v>28</v>
      </c>
      <c r="B44" s="121">
        <v>2996342</v>
      </c>
      <c r="C44" s="121"/>
      <c r="D44" s="117">
        <v>3000000</v>
      </c>
      <c r="E44" s="120"/>
      <c r="F44" s="124">
        <f t="shared" si="0"/>
        <v>3658</v>
      </c>
      <c r="G44" s="59"/>
      <c r="H44" s="73">
        <v>2996342</v>
      </c>
      <c r="I44" s="60"/>
      <c r="J44" s="131" t="s">
        <v>55</v>
      </c>
    </row>
    <row r="45" spans="1:10" ht="15.75">
      <c r="A45" s="22" t="s">
        <v>29</v>
      </c>
      <c r="B45" s="121">
        <v>2496952</v>
      </c>
      <c r="C45" s="121"/>
      <c r="D45" s="117">
        <v>2500000</v>
      </c>
      <c r="E45" s="120"/>
      <c r="F45" s="124">
        <f t="shared" si="0"/>
        <v>3048</v>
      </c>
      <c r="G45" s="59"/>
      <c r="H45" s="73">
        <v>2496952</v>
      </c>
      <c r="I45" s="60"/>
      <c r="J45" s="131" t="s">
        <v>55</v>
      </c>
    </row>
    <row r="46" spans="1:10" ht="15.75">
      <c r="A46" s="22" t="s">
        <v>40</v>
      </c>
      <c r="B46" s="121">
        <v>5393415</v>
      </c>
      <c r="C46" s="121"/>
      <c r="D46" s="117">
        <v>5400000</v>
      </c>
      <c r="E46" s="120"/>
      <c r="F46" s="124">
        <f t="shared" si="0"/>
        <v>6585</v>
      </c>
      <c r="G46" s="59"/>
      <c r="H46" s="74">
        <v>5393415</v>
      </c>
      <c r="I46" s="60"/>
      <c r="J46" s="131" t="s">
        <v>55</v>
      </c>
    </row>
    <row r="47" spans="1:13" s="14" customFormat="1" ht="15.75">
      <c r="A47" s="27" t="s">
        <v>30</v>
      </c>
      <c r="B47" s="110"/>
      <c r="C47" s="119">
        <v>529297</v>
      </c>
      <c r="D47" s="111"/>
      <c r="E47" s="112">
        <v>600000</v>
      </c>
      <c r="F47" s="113">
        <f>+E47-C47</f>
        <v>70703</v>
      </c>
      <c r="G47" s="12"/>
      <c r="H47" s="58">
        <v>529297</v>
      </c>
      <c r="I47" s="43"/>
      <c r="J47" s="131" t="s">
        <v>60</v>
      </c>
      <c r="K47" s="15"/>
      <c r="L47" s="15"/>
      <c r="M47" s="15"/>
    </row>
    <row r="48" spans="1:13" s="14" customFormat="1" ht="15.75">
      <c r="A48" s="27" t="s">
        <v>31</v>
      </c>
      <c r="B48" s="110"/>
      <c r="C48" s="119">
        <v>4954240</v>
      </c>
      <c r="D48" s="111"/>
      <c r="E48" s="112">
        <v>4960288</v>
      </c>
      <c r="F48" s="113">
        <f>+E48-C48</f>
        <v>6048</v>
      </c>
      <c r="G48" s="12"/>
      <c r="H48" s="43">
        <v>4954240</v>
      </c>
      <c r="I48" s="43"/>
      <c r="J48" s="131" t="s">
        <v>55</v>
      </c>
      <c r="K48" s="15"/>
      <c r="L48" s="15"/>
      <c r="M48" s="15"/>
    </row>
    <row r="49" spans="1:13" s="14" customFormat="1" ht="15.75">
      <c r="A49" s="27" t="s">
        <v>32</v>
      </c>
      <c r="B49" s="110"/>
      <c r="C49" s="119">
        <v>35268318</v>
      </c>
      <c r="D49" s="111"/>
      <c r="E49" s="112">
        <v>35311375</v>
      </c>
      <c r="F49" s="113">
        <f>+E49-C49</f>
        <v>43057</v>
      </c>
      <c r="G49" s="12"/>
      <c r="H49" s="43">
        <v>35268318</v>
      </c>
      <c r="I49" s="43"/>
      <c r="J49" s="131" t="s">
        <v>55</v>
      </c>
      <c r="K49" s="15"/>
      <c r="L49" s="15"/>
      <c r="M49" s="15"/>
    </row>
    <row r="50" spans="1:13" s="14" customFormat="1" ht="15">
      <c r="A50" s="13"/>
      <c r="B50" s="102"/>
      <c r="C50" s="102"/>
      <c r="D50" s="41"/>
      <c r="E50" s="41"/>
      <c r="F50" s="94"/>
      <c r="G50" s="12"/>
      <c r="H50" s="43">
        <v>0</v>
      </c>
      <c r="I50" s="43"/>
      <c r="J50" s="131"/>
      <c r="K50" s="15"/>
      <c r="L50" s="15"/>
      <c r="M50" s="15"/>
    </row>
    <row r="51" spans="1:13" s="9" customFormat="1" ht="18.75">
      <c r="A51" s="49" t="s">
        <v>33</v>
      </c>
      <c r="B51" s="49"/>
      <c r="C51" s="179">
        <f>+B52+B53</f>
        <v>22399295</v>
      </c>
      <c r="D51" s="108"/>
      <c r="E51" s="179">
        <f>+D52+D53</f>
        <v>23926642</v>
      </c>
      <c r="F51" s="179">
        <f>+E51-C51</f>
        <v>1527347</v>
      </c>
      <c r="G51" s="50"/>
      <c r="H51" s="51">
        <v>22399295</v>
      </c>
      <c r="I51" s="51"/>
      <c r="J51" s="130" t="s">
        <v>62</v>
      </c>
      <c r="K51" s="10"/>
      <c r="L51" s="10"/>
      <c r="M51" s="68"/>
    </row>
    <row r="52" spans="1:13" s="14" customFormat="1" ht="15">
      <c r="A52" s="22" t="s">
        <v>34</v>
      </c>
      <c r="B52" s="98">
        <f>11426642-27347</f>
        <v>11399295</v>
      </c>
      <c r="C52" s="98"/>
      <c r="D52" s="26">
        <f>11426642+1500000</f>
        <v>12926642</v>
      </c>
      <c r="E52" s="7"/>
      <c r="F52" s="124">
        <f>+D52-B52</f>
        <v>1527347</v>
      </c>
      <c r="G52" s="18"/>
      <c r="H52" s="43"/>
      <c r="I52" s="43"/>
      <c r="J52" s="134" t="s">
        <v>63</v>
      </c>
      <c r="K52" s="15"/>
      <c r="L52" s="15"/>
      <c r="M52" s="15"/>
    </row>
    <row r="53" spans="1:13" s="14" customFormat="1" ht="15">
      <c r="A53" s="22" t="s">
        <v>35</v>
      </c>
      <c r="B53" s="98">
        <v>11000000</v>
      </c>
      <c r="C53" s="102"/>
      <c r="D53" s="26">
        <v>11000000</v>
      </c>
      <c r="E53" s="7"/>
      <c r="F53" s="107">
        <f>+D53-B53</f>
        <v>0</v>
      </c>
      <c r="G53" s="18"/>
      <c r="H53" s="43"/>
      <c r="I53" s="43"/>
      <c r="J53" s="131"/>
      <c r="K53" s="15"/>
      <c r="L53" s="15"/>
      <c r="M53" s="15"/>
    </row>
    <row r="54" spans="1:13" s="14" customFormat="1" ht="15.75" thickBot="1">
      <c r="A54" s="28"/>
      <c r="B54" s="103"/>
      <c r="C54" s="103"/>
      <c r="D54" s="40"/>
      <c r="E54" s="81"/>
      <c r="F54" s="95"/>
      <c r="G54" s="29"/>
      <c r="H54" s="48"/>
      <c r="I54" s="48"/>
      <c r="J54" s="131"/>
      <c r="K54" s="15"/>
      <c r="L54" s="15"/>
      <c r="M54" s="15"/>
    </row>
    <row r="55" spans="1:13" s="164" customFormat="1" ht="18.75">
      <c r="A55" s="154" t="s">
        <v>67</v>
      </c>
      <c r="B55" s="156"/>
      <c r="C55" s="156">
        <f>+C51+C11+C9+C5</f>
        <v>2477885086</v>
      </c>
      <c r="D55" s="157"/>
      <c r="E55" s="155">
        <f>+E51+E11+E9+E5+E7</f>
        <v>2774873785</v>
      </c>
      <c r="F55" s="158">
        <f>+F51+F11+F9+F5+F7</f>
        <v>296988699</v>
      </c>
      <c r="G55" s="159"/>
      <c r="H55" s="160">
        <v>2477885086</v>
      </c>
      <c r="I55" s="161"/>
      <c r="J55" s="162"/>
      <c r="K55" s="163"/>
      <c r="L55" s="163"/>
      <c r="M55" s="163"/>
    </row>
    <row r="56" spans="1:13" s="14" customFormat="1" ht="15">
      <c r="A56" s="32"/>
      <c r="B56" s="98"/>
      <c r="C56" s="98"/>
      <c r="D56" s="7"/>
      <c r="E56" s="7"/>
      <c r="F56" s="90"/>
      <c r="G56" s="18"/>
      <c r="H56" s="43"/>
      <c r="I56" s="43"/>
      <c r="J56" s="131"/>
      <c r="K56" s="15"/>
      <c r="L56" s="15"/>
      <c r="M56" s="15"/>
    </row>
    <row r="57" spans="1:13" s="14" customFormat="1" ht="15.75">
      <c r="A57" s="22" t="s">
        <v>36</v>
      </c>
      <c r="B57" s="98"/>
      <c r="C57" s="119">
        <v>3494023</v>
      </c>
      <c r="D57" s="7"/>
      <c r="E57" s="173">
        <v>3494023</v>
      </c>
      <c r="F57" s="113">
        <f>+E57-C57</f>
        <v>0</v>
      </c>
      <c r="G57" s="18"/>
      <c r="H57" s="44">
        <v>3494023</v>
      </c>
      <c r="I57" s="43"/>
      <c r="J57" s="131"/>
      <c r="K57" s="15"/>
      <c r="L57" s="15"/>
      <c r="M57" s="15"/>
    </row>
    <row r="58" spans="1:10" ht="16.5" thickBot="1">
      <c r="A58" s="22" t="s">
        <v>37</v>
      </c>
      <c r="B58" s="103"/>
      <c r="C58" s="174">
        <v>3494023</v>
      </c>
      <c r="D58" s="39"/>
      <c r="E58" s="175">
        <v>3494023</v>
      </c>
      <c r="F58" s="176">
        <f>+E58-C58</f>
        <v>0</v>
      </c>
      <c r="G58" s="33"/>
      <c r="H58" s="61">
        <v>3494023</v>
      </c>
      <c r="I58" s="48"/>
      <c r="J58" s="127"/>
    </row>
    <row r="59" spans="1:10" ht="19.5" thickBot="1">
      <c r="A59" s="30" t="s">
        <v>38</v>
      </c>
      <c r="B59" s="104"/>
      <c r="C59" s="172">
        <f>+C55+C57+C58</f>
        <v>2484873132</v>
      </c>
      <c r="D59" s="181">
        <f>+D55+D56+D57+D58</f>
        <v>0</v>
      </c>
      <c r="E59" s="181">
        <f>+E55+E57+E58</f>
        <v>2781861831</v>
      </c>
      <c r="F59" s="172">
        <f>+F55+F57+F58</f>
        <v>296988699</v>
      </c>
      <c r="G59" s="34"/>
      <c r="H59" s="64">
        <v>2484873132</v>
      </c>
      <c r="I59" s="65"/>
      <c r="J59" s="128"/>
    </row>
    <row r="60" spans="1:10" ht="15">
      <c r="A60" s="35"/>
      <c r="B60" s="105"/>
      <c r="C60" s="105"/>
      <c r="D60" s="36"/>
      <c r="E60" s="79"/>
      <c r="F60" s="96"/>
      <c r="G60" s="31"/>
      <c r="H60" s="62"/>
      <c r="I60" s="63"/>
      <c r="J60" s="127"/>
    </row>
    <row r="61" spans="1:2" ht="15">
      <c r="A61"/>
      <c r="B61"/>
    </row>
    <row r="62" spans="2:3" ht="15">
      <c r="B62" s="78"/>
      <c r="C62" s="78"/>
    </row>
    <row r="63" spans="2:6" ht="15">
      <c r="B63" s="77"/>
      <c r="C63" s="77"/>
      <c r="D63" s="85"/>
      <c r="E63" s="83"/>
      <c r="F63" s="38"/>
    </row>
    <row r="65" ht="15">
      <c r="C65" s="77"/>
    </row>
    <row r="67" spans="2:10" s="3" customFormat="1" ht="15">
      <c r="B67" s="76"/>
      <c r="C67" s="76"/>
      <c r="D67" s="84"/>
      <c r="E67" s="82"/>
      <c r="F67"/>
      <c r="G67" s="37"/>
      <c r="I67" s="47"/>
      <c r="J67" s="86"/>
    </row>
    <row r="68" spans="2:10" s="3" customFormat="1" ht="15">
      <c r="B68" s="76"/>
      <c r="C68" s="76"/>
      <c r="D68" s="84"/>
      <c r="E68" s="82"/>
      <c r="F68"/>
      <c r="G68" s="37"/>
      <c r="I68" s="47"/>
      <c r="J68" s="86"/>
    </row>
  </sheetData>
  <sheetProtection/>
  <mergeCells count="1">
    <mergeCell ref="D1:F1"/>
  </mergeCells>
  <printOptions/>
  <pageMargins left="0.7" right="0.2" top="0.5" bottom="0.5" header="0.3" footer="0.3"/>
  <pageSetup horizontalDpi="600" verticalDpi="600" orientation="landscape" paperSize="5" scale="8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Oklahoma State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Mathangi Shankar</dc:creator>
  <cp:keywords/>
  <dc:description/>
  <cp:lastModifiedBy>Justin Devero</cp:lastModifiedBy>
  <cp:lastPrinted>2015-01-24T00:09:53Z</cp:lastPrinted>
  <dcterms:created xsi:type="dcterms:W3CDTF">2014-05-16T22:02:55Z</dcterms:created>
  <dcterms:modified xsi:type="dcterms:W3CDTF">2015-01-29T15:16:07Z</dcterms:modified>
  <cp:category/>
  <cp:version/>
  <cp:contentType/>
  <cp:contentStatus/>
</cp:coreProperties>
</file>