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0. Initial Calculation 071218\"/>
    </mc:Choice>
  </mc:AlternateContent>
  <bookViews>
    <workbookView xWindow="5715" yWindow="-15" windowWidth="22860" windowHeight="11760" tabRatio="989"/>
  </bookViews>
  <sheets>
    <sheet name="FY18 060818 vs FY19 071218" sheetId="4" r:id="rId1"/>
    <sheet name="FY18 071717 vs FY19 071218" sheetId="5" r:id="rId2"/>
  </sheets>
  <definedNames>
    <definedName name="_xlnm.Print_Area" localSheetId="0">'FY18 060818 vs FY19 071218'!$A$9:$M$567</definedName>
    <definedName name="_xlnm.Print_Area" localSheetId="1">'FY18 071717 vs FY19 071218'!$A$9:$J$570</definedName>
    <definedName name="_xlnm.Print_Titles" localSheetId="0">'FY18 060818 vs FY19 071218'!$1:$8</definedName>
    <definedName name="_xlnm.Print_Titles" localSheetId="1">'FY18 071717 vs FY19 071218'!$1:$8</definedName>
  </definedNames>
  <calcPr calcId="162913"/>
</workbook>
</file>

<file path=xl/calcChain.xml><?xml version="1.0" encoding="utf-8"?>
<calcChain xmlns="http://schemas.openxmlformats.org/spreadsheetml/2006/main">
  <c r="K553" i="4" l="1"/>
  <c r="F568" i="5" l="1"/>
  <c r="E568" i="5"/>
  <c r="H565" i="5"/>
  <c r="H564" i="5"/>
  <c r="G565" i="5"/>
  <c r="G564" i="5"/>
  <c r="H348" i="5" l="1"/>
  <c r="H347" i="5"/>
  <c r="G346" i="5"/>
  <c r="H561" i="5"/>
  <c r="H560" i="5"/>
  <c r="H559" i="5"/>
  <c r="H558" i="5"/>
  <c r="E565" i="5" l="1"/>
  <c r="G567" i="5" l="1"/>
  <c r="G566" i="5"/>
  <c r="F562" i="5"/>
  <c r="E562" i="5"/>
  <c r="A562" i="5"/>
  <c r="G561" i="5"/>
  <c r="G560" i="5"/>
  <c r="G559" i="5"/>
  <c r="G558" i="5"/>
  <c r="J552" i="5"/>
  <c r="I552" i="5"/>
  <c r="F552" i="5"/>
  <c r="E552" i="5"/>
  <c r="E570" i="5" s="1"/>
  <c r="A552" i="5"/>
  <c r="A570" i="5" s="1"/>
  <c r="G550" i="5"/>
  <c r="H550" i="5" s="1"/>
  <c r="G549" i="5"/>
  <c r="H549" i="5" s="1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G368" i="5"/>
  <c r="G367" i="5"/>
  <c r="G366" i="5"/>
  <c r="G365" i="5"/>
  <c r="G364" i="5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G348" i="5"/>
  <c r="G347" i="5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F570" i="5" l="1"/>
  <c r="G562" i="5"/>
  <c r="G568" i="5"/>
  <c r="G552" i="5"/>
  <c r="H9" i="5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3" i="4"/>
  <c r="H502" i="4"/>
  <c r="H501" i="4"/>
  <c r="H500" i="4"/>
  <c r="H499" i="4"/>
  <c r="H498" i="4"/>
  <c r="H497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A567" i="4"/>
  <c r="E567" i="4"/>
  <c r="A565" i="4"/>
  <c r="G564" i="4"/>
  <c r="F565" i="4"/>
  <c r="G560" i="4"/>
  <c r="G559" i="4"/>
  <c r="G558" i="4"/>
  <c r="G557" i="4"/>
  <c r="E565" i="4"/>
  <c r="F561" i="4"/>
  <c r="E561" i="4"/>
  <c r="A561" i="4"/>
  <c r="G570" i="5" l="1"/>
  <c r="H552" i="5"/>
  <c r="G563" i="4"/>
  <c r="G565" i="4" s="1"/>
  <c r="G56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H505" i="4" s="1"/>
  <c r="G504" i="4"/>
  <c r="H504" i="4" s="1"/>
  <c r="G503" i="4"/>
  <c r="G502" i="4"/>
  <c r="G501" i="4"/>
  <c r="G500" i="4"/>
  <c r="G499" i="4"/>
  <c r="G498" i="4"/>
  <c r="G497" i="4"/>
  <c r="G496" i="4"/>
  <c r="H496" i="4" s="1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J552" i="4" l="1"/>
  <c r="I552" i="4"/>
  <c r="E552" i="4" l="1"/>
  <c r="F552" i="4" l="1"/>
  <c r="F567" i="4" s="1"/>
  <c r="A552" i="4"/>
  <c r="H9" i="4"/>
  <c r="G552" i="4" l="1"/>
  <c r="H552" i="4" l="1"/>
  <c r="G567" i="4"/>
</calcChain>
</file>

<file path=xl/sharedStrings.xml><?xml version="1.0" encoding="utf-8"?>
<sst xmlns="http://schemas.openxmlformats.org/spreadsheetml/2006/main" count="7453" uniqueCount="941">
  <si>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</si>
  <si>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</si>
  <si>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</si>
  <si>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</si>
  <si>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</si>
  <si>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</si>
  <si>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</si>
  <si>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</si>
  <si>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</si>
  <si>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</si>
  <si>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</si>
  <si>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</si>
  <si>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</si>
  <si>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</si>
  <si>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</si>
  <si>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</si>
  <si>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</si>
  <si>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</si>
  <si>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</si>
  <si>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</si>
  <si>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</si>
  <si>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</si>
  <si>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</si>
  <si>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</si>
  <si>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</si>
  <si>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</si>
  <si>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</si>
  <si>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</si>
  <si>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</si>
  <si>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</si>
  <si>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</si>
  <si>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</si>
  <si>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</si>
  <si>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</si>
  <si>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</si>
  <si>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</si>
  <si>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</si>
  <si>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</si>
  <si>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</si>
  <si>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</si>
  <si>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</si>
  <si>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</si>
  <si>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</si>
  <si>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</si>
  <si>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</si>
  <si>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</si>
  <si>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</si>
  <si>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</si>
  <si>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</si>
  <si>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</si>
  <si>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</si>
  <si>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</si>
  <si>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</si>
  <si>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</si>
  <si>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</si>
  <si>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</si>
  <si>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</si>
  <si>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</si>
  <si>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</si>
  <si>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</si>
  <si>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</si>
  <si>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</si>
  <si>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</si>
  <si>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</si>
  <si>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</si>
  <si>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</si>
  <si>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</si>
  <si>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</si>
  <si>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</si>
  <si>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</si>
  <si>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</si>
  <si>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</si>
  <si>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</si>
  <si>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</si>
  <si>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</si>
  <si>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</si>
  <si>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</si>
  <si>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</si>
  <si>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</si>
  <si>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</si>
  <si>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</si>
  <si>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</si>
  <si>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</si>
  <si>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</si>
  <si>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</si>
  <si>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</si>
  <si>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</si>
  <si>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</si>
  <si>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</si>
  <si>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</si>
  <si>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</si>
  <si>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</si>
  <si>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</si>
  <si>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</si>
  <si>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</si>
  <si>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</si>
  <si>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</si>
  <si>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</si>
  <si>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</si>
  <si>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</si>
  <si>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</si>
  <si>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</si>
  <si>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</si>
  <si>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</si>
  <si>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</si>
  <si>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</si>
  <si>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</si>
  <si>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</si>
  <si>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</si>
  <si>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</si>
  <si>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</si>
  <si>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</si>
  <si>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</si>
  <si>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</si>
  <si>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</si>
  <si>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</si>
  <si>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</si>
  <si>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</si>
  <si>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</si>
  <si>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</si>
  <si>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</si>
  <si>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</si>
  <si>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</si>
  <si>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</si>
  <si>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</si>
  <si>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</si>
  <si>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</si>
  <si>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</si>
  <si>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</si>
  <si>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</si>
  <si>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</si>
  <si>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</si>
  <si>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</si>
  <si>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</si>
  <si>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</si>
  <si>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</si>
  <si>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</si>
  <si>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</si>
  <si>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</si>
  <si>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</si>
  <si>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</si>
  <si>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</si>
  <si>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</si>
  <si>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</si>
  <si>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</si>
  <si>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</si>
  <si>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</si>
  <si>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</si>
  <si>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</si>
  <si>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</si>
  <si>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</si>
  <si>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</si>
  <si>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</si>
  <si>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</si>
  <si>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</si>
  <si>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</si>
  <si>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</si>
  <si>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</si>
  <si>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</si>
  <si>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</si>
  <si>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</si>
  <si>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</si>
  <si>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</si>
  <si>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</si>
  <si>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</si>
  <si>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</si>
  <si>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</si>
  <si>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</si>
  <si>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</si>
  <si>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</si>
  <si>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</si>
  <si>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</si>
  <si>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</si>
  <si>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</si>
  <si>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</si>
  <si>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</si>
  <si>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</si>
  <si>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</si>
  <si>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</si>
  <si>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</si>
  <si>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</si>
  <si>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</si>
  <si>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</si>
  <si>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</si>
  <si>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</si>
  <si>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</si>
  <si>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</si>
  <si>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</si>
  <si>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</si>
  <si>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</si>
  <si>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</si>
  <si>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</si>
  <si>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</si>
  <si>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</si>
  <si>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</si>
  <si>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</si>
  <si>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</si>
  <si>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</si>
  <si>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</si>
  <si>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</si>
  <si>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</si>
  <si>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</si>
  <si>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</si>
  <si>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</si>
  <si>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</si>
  <si>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</si>
  <si>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</si>
  <si>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</si>
  <si>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</si>
  <si>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</si>
  <si>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</si>
  <si>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</si>
  <si>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</si>
  <si>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</si>
  <si>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</si>
  <si>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</si>
  <si>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</si>
  <si>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</si>
  <si>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</si>
  <si>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</si>
  <si>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</si>
  <si>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</si>
  <si>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</si>
  <si>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</si>
  <si>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</si>
  <si>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</si>
  <si>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</si>
  <si>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</si>
  <si>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</si>
  <si>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</si>
  <si>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</si>
  <si>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</si>
  <si>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</si>
  <si>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</si>
  <si>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</si>
  <si>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</si>
  <si>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</si>
  <si>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</si>
  <si>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</si>
  <si>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</si>
  <si>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</si>
  <si>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</si>
  <si>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</si>
  <si>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</si>
  <si>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</si>
  <si>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</si>
  <si>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</si>
  <si>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</si>
  <si>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</si>
  <si>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</si>
  <si>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</si>
  <si>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</si>
  <si>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</si>
  <si>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</si>
  <si>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</si>
  <si>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</si>
  <si>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</si>
  <si>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</si>
  <si>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</si>
  <si>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</si>
  <si>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</si>
  <si>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</si>
  <si>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</si>
  <si>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</si>
  <si>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</si>
  <si>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</si>
  <si>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</si>
  <si>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</si>
  <si>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</si>
  <si>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</si>
  <si>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</si>
  <si>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</si>
  <si>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</si>
  <si>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</si>
  <si>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</si>
  <si>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</si>
  <si>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</si>
  <si>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</si>
  <si>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</si>
  <si>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</si>
  <si>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</si>
  <si>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</si>
  <si>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</si>
  <si>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</si>
  <si>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</si>
  <si>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</si>
  <si>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</si>
  <si>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</si>
  <si>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</si>
  <si>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</si>
  <si>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</si>
  <si>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</si>
  <si>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</si>
  <si>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</si>
  <si>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</si>
  <si>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</si>
  <si>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</si>
  <si>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</si>
  <si>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</si>
  <si>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</si>
  <si>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</si>
  <si>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</si>
  <si>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</si>
  <si>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</si>
  <si>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</si>
  <si>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</si>
  <si>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</si>
  <si>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</si>
  <si>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</si>
  <si>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</si>
  <si>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</si>
  <si>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</si>
  <si>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</si>
  <si>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</si>
  <si>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</si>
  <si>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</si>
  <si>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</si>
  <si>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</si>
  <si>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</si>
  <si>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</si>
  <si>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</si>
  <si>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</si>
  <si>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</si>
  <si>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</si>
  <si>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</si>
  <si>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</si>
  <si>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</si>
  <si>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</si>
  <si>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</si>
  <si>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</si>
  <si>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</si>
  <si>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</si>
  <si>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</si>
  <si>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</si>
  <si>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</si>
  <si>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</si>
  <si>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</si>
  <si>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</si>
  <si>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</si>
  <si>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</si>
  <si>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</si>
  <si>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</si>
  <si>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</si>
  <si>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</si>
  <si>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</si>
  <si>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</si>
  <si>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</si>
  <si>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</si>
  <si>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</si>
  <si>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</si>
  <si>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</si>
  <si>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</si>
  <si>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</si>
  <si>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</si>
  <si>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</si>
  <si>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</si>
  <si>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</si>
  <si>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</si>
  <si>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</si>
  <si>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</si>
  <si>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</si>
  <si>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</si>
  <si>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</si>
  <si>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</si>
  <si>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</si>
  <si>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</si>
  <si>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</si>
  <si>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</si>
  <si>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</si>
  <si>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</si>
  <si>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</si>
  <si>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</si>
  <si>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</si>
  <si>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</si>
  <si>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</si>
  <si>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</si>
  <si>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</si>
  <si>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</si>
  <si>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</si>
  <si>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</si>
  <si>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</si>
  <si>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</si>
  <si>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</si>
  <si>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</si>
  <si>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</si>
  <si>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</si>
  <si>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</si>
  <si>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</si>
  <si>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</si>
  <si>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</si>
  <si>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</si>
  <si>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</si>
  <si>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</si>
  <si>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</si>
  <si>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</si>
  <si>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</si>
  <si>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</si>
  <si>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</si>
  <si>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</si>
  <si>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</si>
  <si>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</si>
  <si>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</si>
  <si>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</si>
  <si>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</si>
  <si>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</si>
  <si>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</si>
  <si>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</si>
  <si>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</si>
  <si>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</si>
  <si>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</si>
  <si>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</si>
  <si>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</si>
  <si>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</si>
  <si>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</si>
  <si>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</si>
  <si>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</si>
  <si>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</si>
  <si>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</si>
  <si>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</si>
  <si>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</si>
  <si>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</si>
  <si>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</si>
  <si>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</si>
  <si>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</si>
  <si>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</si>
  <si>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</si>
  <si>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</si>
  <si>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</si>
  <si>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</si>
  <si>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</si>
  <si>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</si>
  <si>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</si>
  <si>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</si>
  <si>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</si>
  <si>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</si>
  <si>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</si>
  <si>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</si>
  <si>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</si>
  <si>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</si>
  <si>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</si>
  <si>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</si>
  <si>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</si>
  <si>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</si>
  <si>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</si>
  <si>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</si>
  <si>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</si>
  <si>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</si>
  <si>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</si>
  <si>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</si>
  <si>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</si>
  <si>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</si>
  <si>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</si>
  <si>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</si>
  <si>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</si>
  <si>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</si>
  <si>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</si>
  <si>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</si>
  <si>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</si>
  <si>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</si>
  <si>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</si>
  <si>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</si>
  <si>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</si>
  <si>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</si>
  <si>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</si>
  <si>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</si>
  <si>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</si>
  <si>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</si>
  <si>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</si>
  <si>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</si>
  <si>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</si>
  <si>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</si>
  <si>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</si>
  <si>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</si>
  <si>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</si>
  <si>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</si>
  <si>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</si>
  <si>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</si>
  <si>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</si>
  <si>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</si>
  <si>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</si>
  <si>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</si>
  <si>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</si>
  <si>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</si>
  <si>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</si>
  <si>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</si>
  <si>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</si>
  <si>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</si>
  <si>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</si>
  <si>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</si>
  <si>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</si>
  <si>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</si>
  <si>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</si>
  <si>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</si>
  <si>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</si>
  <si>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</si>
  <si>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</si>
  <si>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</si>
  <si>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</si>
  <si>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</si>
  <si>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</si>
  <si>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</si>
  <si>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</si>
  <si>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</si>
  <si>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</si>
  <si>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</si>
  <si>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</si>
  <si>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</si>
  <si>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</si>
  <si>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</si>
  <si>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</si>
  <si>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</si>
  <si>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</si>
  <si>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</si>
  <si>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</si>
  <si>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</si>
  <si>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</si>
  <si>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</si>
  <si>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</si>
  <si>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</si>
  <si>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</si>
  <si>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</si>
  <si>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</si>
  <si>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</si>
  <si>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</si>
  <si>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</si>
  <si>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</si>
  <si>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</si>
  <si>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</si>
  <si>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</si>
  <si>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</si>
  <si>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</si>
  <si>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</si>
  <si>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</si>
  <si>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</si>
  <si>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</si>
  <si>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</si>
  <si>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</si>
  <si>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</si>
  <si>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</si>
  <si>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</si>
  <si>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</si>
  <si>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</si>
  <si>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</si>
  <si>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</si>
  <si>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</si>
  <si>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</si>
  <si>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</si>
  <si>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</si>
  <si>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</si>
  <si>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</si>
  <si>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</si>
  <si>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</si>
  <si>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</si>
  <si>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</si>
  <si>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</si>
  <si>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</si>
  <si>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</si>
  <si>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</si>
  <si>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</si>
  <si>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</si>
  <si>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</si>
  <si>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</si>
  <si>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</si>
  <si>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</si>
  <si>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</si>
  <si>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</si>
  <si>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</si>
  <si>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</si>
  <si>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</si>
  <si>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</si>
  <si>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</si>
  <si>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</si>
  <si>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</si>
  <si>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</si>
  <si>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</si>
  <si>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</si>
  <si>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</si>
  <si>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</si>
  <si>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</si>
  <si>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</si>
  <si>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</si>
  <si>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</si>
  <si>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</si>
  <si>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</si>
  <si>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</si>
  <si>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</si>
  <si>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</si>
  <si>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</si>
  <si>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</si>
  <si>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</si>
  <si>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</si>
  <si>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</si>
  <si>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</si>
  <si>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</si>
  <si>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</si>
  <si>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</si>
  <si>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</si>
  <si>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</si>
  <si>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</si>
  <si>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</si>
  <si>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</si>
  <si>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</si>
  <si>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</si>
  <si>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</si>
  <si>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</si>
  <si>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</si>
  <si>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</si>
  <si>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</si>
  <si>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</si>
  <si>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</si>
  <si>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</si>
  <si>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</si>
  <si>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</si>
  <si>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</si>
  <si>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</si>
  <si>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</si>
  <si>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</si>
  <si>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</si>
  <si>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</si>
  <si>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</si>
  <si>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</si>
  <si>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</si>
  <si>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</si>
  <si>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</si>
  <si>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</si>
  <si>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</si>
  <si>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</si>
  <si>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</si>
  <si>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</si>
  <si>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</si>
  <si>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</si>
  <si>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</si>
  <si>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</si>
  <si>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</si>
  <si>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</si>
  <si>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</si>
  <si>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</si>
  <si>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</si>
  <si>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</si>
  <si>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</si>
  <si>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</si>
  <si>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</si>
  <si>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</si>
  <si>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</si>
  <si>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</si>
  <si>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</si>
  <si>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</si>
  <si>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</si>
  <si>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</si>
  <si>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</si>
  <si>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</si>
  <si>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</si>
  <si>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</si>
  <si>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</si>
  <si>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</si>
  <si>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</si>
  <si>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</si>
  <si>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</si>
  <si>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</si>
  <si>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</si>
  <si>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</si>
  <si>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</si>
  <si>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</si>
  <si>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</si>
  <si>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</si>
  <si>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</si>
  <si>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</si>
  <si>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</si>
  <si>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</si>
  <si>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</si>
  <si>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</si>
  <si>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</si>
  <si>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</si>
  <si>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</si>
  <si>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</si>
  <si>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</si>
  <si>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</si>
  <si>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</si>
  <si>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</si>
  <si>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</si>
  <si>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</si>
  <si>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</si>
  <si>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</si>
  <si>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</si>
  <si>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</si>
  <si>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</si>
  <si>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</si>
  <si>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</si>
  <si>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</si>
  <si>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</si>
  <si>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</si>
  <si>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</si>
  <si>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</si>
  <si>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</si>
  <si>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</si>
  <si>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</si>
  <si>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</si>
  <si>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</si>
  <si>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</si>
  <si>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</si>
  <si>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</si>
  <si>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</si>
  <si>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</si>
  <si>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</si>
  <si>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</si>
  <si>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</si>
  <si>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</si>
  <si>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</si>
  <si>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</si>
  <si>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</si>
  <si>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</si>
  <si>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</si>
  <si>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</si>
  <si>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</si>
  <si>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</si>
  <si>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</si>
  <si>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</si>
  <si>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</si>
  <si>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</si>
  <si>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</si>
  <si>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</si>
  <si>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</si>
  <si>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</si>
  <si>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</si>
  <si>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</si>
  <si>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</si>
  <si>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</si>
  <si>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</si>
  <si>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</si>
  <si>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</si>
  <si>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</si>
  <si>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</si>
  <si>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</si>
  <si>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</si>
  <si>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</si>
  <si>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</si>
  <si>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</si>
  <si>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</si>
  <si>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</si>
  <si>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</si>
  <si>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</si>
  <si>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</si>
  <si>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</si>
  <si>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</si>
  <si>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</si>
  <si>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</si>
  <si>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</si>
  <si>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</si>
  <si>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</si>
  <si>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</si>
  <si>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</si>
  <si>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</si>
  <si>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</si>
  <si>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</si>
  <si>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</si>
  <si>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</si>
  <si>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</si>
  <si>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</si>
  <si>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</si>
  <si>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</si>
  <si>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</si>
  <si>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</si>
  <si>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</si>
  <si>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</si>
  <si>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</si>
  <si>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</si>
  <si>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</si>
  <si>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</si>
  <si>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</si>
  <si>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</si>
  <si>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</si>
  <si>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</si>
  <si>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</si>
  <si>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</si>
  <si>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</si>
  <si>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</si>
  <si>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</si>
  <si>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</si>
  <si>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</si>
  <si>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</si>
  <si>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</si>
  <si>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</si>
  <si>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</si>
  <si>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</si>
  <si>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</si>
  <si>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</si>
  <si>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</si>
  <si>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</si>
  <si>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</si>
  <si>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</si>
  <si>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</si>
  <si>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</si>
  <si>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</si>
  <si>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</si>
  <si>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</si>
  <si>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</si>
  <si>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</si>
  <si>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</si>
  <si>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</si>
  <si>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</si>
  <si>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</si>
  <si>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</si>
  <si>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</si>
  <si>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</si>
  <si>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</si>
  <si>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</si>
  <si>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</si>
  <si>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</si>
  <si>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</si>
  <si>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</si>
  <si>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</si>
  <si>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</si>
  <si>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</si>
  <si>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</si>
  <si>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</si>
  <si>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</si>
  <si>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</si>
  <si>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</si>
  <si>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</si>
  <si>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</si>
  <si>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</si>
  <si>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</si>
  <si>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</si>
  <si>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</si>
  <si>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</si>
  <si>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</si>
  <si>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</si>
  <si>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</si>
  <si>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</si>
  <si>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</si>
  <si>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</si>
  <si>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</si>
  <si>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</si>
  <si>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</si>
  <si>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</si>
  <si>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</si>
  <si>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</si>
  <si>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</si>
  <si>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</si>
  <si>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</si>
  <si>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</si>
  <si>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</si>
  <si>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</si>
  <si>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</si>
  <si>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</si>
  <si>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</si>
  <si>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</si>
  <si>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</si>
  <si>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</si>
  <si>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</si>
  <si>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</si>
  <si>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</si>
  <si>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</si>
  <si>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</si>
  <si>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</si>
  <si>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</si>
  <si>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</si>
  <si>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</si>
  <si>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</si>
  <si>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</si>
  <si>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</si>
  <si>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</si>
  <si>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</si>
  <si>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</si>
  <si>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</si>
  <si>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</si>
  <si>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</si>
  <si>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</si>
  <si>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</si>
  <si>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</si>
  <si>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</si>
  <si>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</si>
  <si>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</si>
  <si>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</si>
  <si>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</si>
  <si>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</si>
  <si>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</si>
  <si>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</si>
  <si>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</si>
  <si>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</si>
  <si>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</si>
  <si>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</si>
  <si>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</si>
  <si>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</si>
  <si>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</si>
  <si>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</si>
  <si>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</si>
  <si>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</si>
  <si>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</si>
  <si>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</si>
  <si>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</si>
  <si>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</si>
  <si>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</si>
  <si>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(Col. 3 ÷ Col. 1)</t>
  </si>
  <si>
    <t>Growth/Loss</t>
  </si>
  <si>
    <t>Percentage</t>
  </si>
  <si>
    <t>Midyear Allocation</t>
  </si>
  <si>
    <t>06/08/18</t>
  </si>
  <si>
    <t>Total $3,032.20</t>
  </si>
  <si>
    <t>Salary* $72.96</t>
  </si>
  <si>
    <t>Total Final</t>
  </si>
  <si>
    <t>FY2019</t>
  </si>
  <si>
    <t>Allocation</t>
  </si>
  <si>
    <t>07/12/18</t>
  </si>
  <si>
    <t>Found. $1,750.00</t>
  </si>
  <si>
    <t>Salary* $83.49</t>
  </si>
  <si>
    <t>Total $3,419.80</t>
  </si>
  <si>
    <t>Salary* $10.53</t>
  </si>
  <si>
    <t>Found. $177.00</t>
  </si>
  <si>
    <t>J002</t>
  </si>
  <si>
    <t xml:space="preserve">ACADEMY OF SEMINOLE </t>
  </si>
  <si>
    <t>J003</t>
  </si>
  <si>
    <t xml:space="preserve">LE MONDE INTERNATIONAL </t>
  </si>
  <si>
    <t>WADM</t>
  </si>
  <si>
    <t>ADM</t>
  </si>
  <si>
    <t/>
  </si>
  <si>
    <t>High</t>
  </si>
  <si>
    <t>Year</t>
  </si>
  <si>
    <t>Raw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</si>
  <si>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</si>
  <si>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</si>
  <si>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</si>
  <si>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</si>
  <si>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The Below Statewide Virtual Charter Schools and "New" FY2019 Charter Schools are based on projected August 1, counts</t>
  </si>
  <si>
    <t>GRAND TOTALS</t>
  </si>
  <si>
    <t>2016 WADM dropped off</t>
  </si>
  <si>
    <t>the FY2019 formula</t>
  </si>
  <si>
    <t>Districts impacted (+/-)</t>
  </si>
  <si>
    <t>Tentative Initial</t>
  </si>
  <si>
    <t>07/17/2017</t>
  </si>
  <si>
    <t>Found. $1,583.00</t>
  </si>
  <si>
    <t>Salary* $72.97</t>
  </si>
  <si>
    <t>Total $3,042.40</t>
  </si>
  <si>
    <t>EPIC BLENDED CHARTER SCHOOL</t>
  </si>
  <si>
    <t>Found. $167.00</t>
  </si>
  <si>
    <t>Salary* $10.52</t>
  </si>
  <si>
    <t>Total $377.40</t>
  </si>
  <si>
    <t>** The Initial 150% and 300% formula penalties will be assessed prior to the August payment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</si>
  <si>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</si>
  <si>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>2 New in FY18 Initial and 2 New in FY19 Initial</t>
  </si>
  <si>
    <t>Total   $387.60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</si>
</sst>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4" fontId="3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textRotation="90"/>
    </xf>
    <xf numFmtId="4" fontId="4" fillId="0" borderId="5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5" borderId="12" xfId="0" applyNumberFormat="1" applyFont="1" applyFill="1" applyBorder="1"/>
    <xf numFmtId="42" fontId="4" fillId="0" borderId="7" xfId="0" applyNumberFormat="1" applyFont="1" applyBorder="1"/>
    <xf numFmtId="10" fontId="4" fillId="0" borderId="6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2" fontId="4" fillId="0" borderId="15" xfId="0" applyNumberFormat="1" applyFont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10" fontId="4" fillId="0" borderId="7" xfId="0" applyNumberFormat="1" applyFont="1" applyBorder="1"/>
    <xf numFmtId="42" fontId="4" fillId="0" borderId="6" xfId="0" applyNumberFormat="1" applyFont="1" applyBorder="1" applyAlignment="1">
      <alignment horizontal="center"/>
    </xf>
    <xf numFmtId="42" fontId="4" fillId="0" borderId="8" xfId="0" applyNumberFormat="1" applyFont="1" applyBorder="1" applyAlignment="1">
      <alignment horizontal="center"/>
    </xf>
    <xf numFmtId="0" fontId="4" fillId="2" borderId="2" xfId="3" applyFont="1" applyFill="1" applyBorder="1"/>
    <xf numFmtId="0" fontId="4" fillId="2" borderId="3" xfId="3" applyFont="1" applyFill="1" applyBorder="1"/>
    <xf numFmtId="42" fontId="4" fillId="2" borderId="3" xfId="0" applyNumberFormat="1" applyFont="1" applyFill="1" applyBorder="1"/>
    <xf numFmtId="10" fontId="4" fillId="2" borderId="4" xfId="0" applyNumberFormat="1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42" fontId="4" fillId="2" borderId="7" xfId="0" applyNumberFormat="1" applyFont="1" applyFill="1" applyBorder="1"/>
    <xf numFmtId="10" fontId="4" fillId="2" borderId="8" xfId="0" applyNumberFormat="1" applyFont="1" applyFill="1" applyBorder="1"/>
    <xf numFmtId="42" fontId="4" fillId="3" borderId="1" xfId="0" applyNumberFormat="1" applyFont="1" applyFill="1" applyBorder="1"/>
    <xf numFmtId="42" fontId="4" fillId="3" borderId="0" xfId="0" applyNumberFormat="1" applyFont="1" applyFill="1" applyBorder="1"/>
    <xf numFmtId="42" fontId="9" fillId="3" borderId="10" xfId="0" applyNumberFormat="1" applyFont="1" applyFill="1" applyBorder="1"/>
    <xf numFmtId="42" fontId="4" fillId="3" borderId="14" xfId="0" applyNumberFormat="1" applyFont="1" applyFill="1" applyBorder="1"/>
    <xf numFmtId="10" fontId="4" fillId="3" borderId="4" xfId="0" applyNumberFormat="1" applyFont="1" applyFill="1" applyBorder="1"/>
    <xf numFmtId="42" fontId="9" fillId="3" borderId="12" xfId="0" applyNumberFormat="1" applyFont="1" applyFill="1" applyBorder="1"/>
    <xf numFmtId="42" fontId="4" fillId="3" borderId="15" xfId="0" applyNumberFormat="1" applyFont="1" applyFill="1" applyBorder="1"/>
    <xf numFmtId="10" fontId="4" fillId="3" borderId="8" xfId="0" applyNumberFormat="1" applyFont="1" applyFill="1" applyBorder="1"/>
    <xf numFmtId="10" fontId="4" fillId="2" borderId="2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42" fontId="4" fillId="3" borderId="2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/>
    </xf>
    <xf numFmtId="42" fontId="4" fillId="3" borderId="8" xfId="0" applyNumberFormat="1" applyFont="1" applyFill="1" applyBorder="1" applyAlignment="1">
      <alignment horizontal="center"/>
    </xf>
    <xf numFmtId="42" fontId="4" fillId="0" borderId="16" xfId="0" applyNumberFormat="1" applyFont="1" applyFill="1" applyBorder="1"/>
    <xf numFmtId="42" fontId="4" fillId="2" borderId="17" xfId="0" applyNumberFormat="1" applyFont="1" applyFill="1" applyBorder="1"/>
    <xf numFmtId="42" fontId="4" fillId="2" borderId="9" xfId="0" applyNumberFormat="1" applyFont="1" applyFill="1" applyBorder="1"/>
    <xf numFmtId="42" fontId="4" fillId="2" borderId="16" xfId="0" applyNumberFormat="1" applyFont="1" applyFill="1" applyBorder="1"/>
    <xf numFmtId="0" fontId="4" fillId="2" borderId="4" xfId="3" applyFont="1" applyFill="1" applyBorder="1"/>
    <xf numFmtId="0" fontId="4" fillId="2" borderId="5" xfId="3" applyFont="1" applyFill="1" applyBorder="1"/>
    <xf numFmtId="0" fontId="4" fillId="2" borderId="8" xfId="3" applyFont="1" applyFill="1" applyBorder="1"/>
    <xf numFmtId="0" fontId="4" fillId="0" borderId="2" xfId="0" applyFont="1" applyBorder="1"/>
    <xf numFmtId="0" fontId="4" fillId="0" borderId="3" xfId="0" applyFont="1" applyBorder="1"/>
    <xf numFmtId="4" fontId="4" fillId="0" borderId="4" xfId="0" applyNumberFormat="1" applyFont="1" applyBorder="1"/>
    <xf numFmtId="0" fontId="4" fillId="0" borderId="1" xfId="0" applyFont="1" applyBorder="1"/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/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5" fillId="2" borderId="1" xfId="0" applyFont="1" applyFill="1" applyBorder="1" applyAlignment="1"/>
    <xf numFmtId="0" fontId="10" fillId="0" borderId="1" xfId="0" applyFont="1" applyFill="1" applyBorder="1" applyAlignment="1"/>
    <xf numFmtId="42" fontId="4" fillId="0" borderId="5" xfId="0" applyNumberFormat="1" applyFont="1" applyBorder="1"/>
    <xf numFmtId="42" fontId="4" fillId="3" borderId="5" xfId="0" applyNumberFormat="1" applyFont="1" applyFill="1" applyBorder="1"/>
    <xf numFmtId="42" fontId="4" fillId="2" borderId="5" xfId="0" applyNumberFormat="1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0" borderId="6" xfId="0" applyFont="1" applyFill="1" applyBorder="1" applyAlignment="1">
      <alignment textRotation="90" wrapText="1"/>
    </xf>
    <xf numFmtId="0" fontId="4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42" fontId="4" fillId="3" borderId="5" xfId="0" applyNumberFormat="1" applyFont="1" applyFill="1" applyBorder="1" applyAlignment="1">
      <alignment horizontal="center"/>
    </xf>
    <xf numFmtId="42" fontId="9" fillId="3" borderId="1" xfId="0" applyNumberFormat="1" applyFont="1" applyFill="1" applyBorder="1"/>
    <xf numFmtId="42" fontId="9" fillId="3" borderId="6" xfId="0" applyNumberFormat="1" applyFont="1" applyFill="1" applyBorder="1"/>
    <xf numFmtId="42" fontId="4" fillId="3" borderId="7" xfId="0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42" fontId="4" fillId="3" borderId="7" xfId="0" applyNumberFormat="1" applyFont="1" applyFill="1" applyBorder="1" applyAlignment="1">
      <alignment horizontal="center"/>
    </xf>
    <xf numFmtId="42" fontId="4" fillId="3" borderId="6" xfId="0" applyNumberFormat="1" applyFont="1" applyFill="1" applyBorder="1"/>
    <xf numFmtId="42" fontId="4" fillId="3" borderId="22" xfId="0" applyNumberFormat="1" applyFont="1" applyFill="1" applyBorder="1"/>
    <xf numFmtId="42" fontId="4" fillId="3" borderId="23" xfId="0" applyNumberFormat="1" applyFont="1" applyFill="1" applyBorder="1"/>
    <xf numFmtId="42" fontId="4" fillId="2" borderId="21" xfId="0" applyNumberFormat="1" applyFont="1" applyFill="1" applyBorder="1"/>
    <xf numFmtId="42" fontId="4" fillId="2" borderId="4" xfId="0" applyNumberFormat="1" applyFont="1" applyFill="1" applyBorder="1"/>
    <xf numFmtId="42" fontId="4" fillId="2" borderId="22" xfId="0" applyNumberFormat="1" applyFont="1" applyFill="1" applyBorder="1"/>
    <xf numFmtId="42" fontId="4" fillId="2" borderId="23" xfId="0" applyNumberFormat="1" applyFont="1" applyFill="1" applyBorder="1"/>
    <xf numFmtId="42" fontId="4" fillId="2" borderId="8" xfId="0" applyNumberFormat="1" applyFont="1" applyFill="1" applyBorder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/>
    <xf numFmtId="42" fontId="4" fillId="2" borderId="12" xfId="0" applyNumberFormat="1" applyFont="1" applyFill="1" applyBorder="1"/>
    <xf numFmtId="42" fontId="4" fillId="2" borderId="13" xfId="0" applyNumberFormat="1" applyFont="1" applyFill="1" applyBorder="1"/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10" fontId="4" fillId="3" borderId="7" xfId="0" applyNumberFormat="1" applyFont="1" applyFill="1" applyBorder="1"/>
    <xf numFmtId="42" fontId="4" fillId="2" borderId="2" xfId="0" applyNumberFormat="1" applyFont="1" applyFill="1" applyBorder="1"/>
    <xf numFmtId="42" fontId="4" fillId="2" borderId="6" xfId="0" applyNumberFormat="1" applyFont="1" applyFill="1" applyBorder="1"/>
    <xf numFmtId="0" fontId="4" fillId="3" borderId="2" xfId="3" applyFont="1" applyFill="1" applyBorder="1"/>
    <xf numFmtId="0" fontId="4" fillId="3" borderId="3" xfId="3" applyFont="1" applyFill="1" applyBorder="1"/>
    <xf numFmtId="0" fontId="4" fillId="3" borderId="4" xfId="3" applyFont="1" applyFill="1" applyBorder="1"/>
    <xf numFmtId="0" fontId="3" fillId="0" borderId="7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3" fontId="4" fillId="0" borderId="6" xfId="0" quotePrefix="1" applyNumberFormat="1" applyFont="1" applyBorder="1" applyAlignment="1">
      <alignment horizontal="center"/>
    </xf>
    <xf numFmtId="42" fontId="4" fillId="3" borderId="24" xfId="0" applyNumberFormat="1" applyFont="1" applyFill="1" applyBorder="1"/>
    <xf numFmtId="0" fontId="4" fillId="3" borderId="7" xfId="1" applyFont="1" applyFill="1" applyBorder="1"/>
    <xf numFmtId="0" fontId="4" fillId="3" borderId="8" xfId="1" applyFont="1" applyFill="1" applyBorder="1"/>
    <xf numFmtId="42" fontId="4" fillId="3" borderId="25" xfId="0" applyNumberFormat="1" applyFont="1" applyFill="1" applyBorder="1"/>
    <xf numFmtId="42" fontId="4" fillId="3" borderId="11" xfId="0" applyNumberFormat="1" applyFont="1" applyFill="1" applyBorder="1"/>
    <xf numFmtId="42" fontId="4" fillId="3" borderId="13" xfId="0" applyNumberFormat="1" applyFont="1" applyFill="1" applyBorder="1"/>
    <xf numFmtId="42" fontId="4" fillId="0" borderId="13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2" fontId="4" fillId="3" borderId="21" xfId="0" applyNumberFormat="1" applyFont="1" applyFill="1" applyBorder="1"/>
    <xf numFmtId="42" fontId="4" fillId="3" borderId="2" xfId="0" applyNumberFormat="1" applyFont="1" applyFill="1" applyBorder="1"/>
    <xf numFmtId="42" fontId="4" fillId="3" borderId="3" xfId="0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 vertical="top" wrapText="1"/>
    </xf>
    <xf numFmtId="0" fontId="8" fillId="6" borderId="0" xfId="1" applyFont="1" applyFill="1" applyBorder="1" applyAlignment="1">
      <alignment horizontal="center" vertical="top" wrapText="1"/>
    </xf>
    <xf numFmtId="0" fontId="8" fillId="7" borderId="18" xfId="1" applyFont="1" applyFill="1" applyBorder="1" applyAlignment="1">
      <alignment horizontal="center" wrapText="1"/>
    </xf>
    <xf numFmtId="0" fontId="8" fillId="7" borderId="19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3" borderId="18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4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6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22" sqref="F22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1" width="5" style="39" customWidth="1"/>
    <col min="12" max="12" width="9.42578125" style="39" customWidth="1"/>
    <col min="13" max="13" width="8.42578125" style="59" customWidth="1"/>
    <col min="14" max="15" width="4.28515625" style="39" customWidth="1"/>
    <col min="16" max="16" width="3.5703125" customWidth="1"/>
    <col min="17" max="17" width="14" bestFit="1" customWidth="1"/>
    <col min="18" max="18" width="5.140625" bestFit="1" customWidth="1"/>
    <col min="20" max="20" width="12.28515625" bestFit="1" customWidth="1"/>
    <col min="21" max="21" width="11.28515625" bestFit="1" customWidth="1"/>
    <col min="22" max="22" width="9.85546875" bestFit="1" customWidth="1"/>
    <col min="23" max="23" width="2.7109375" customWidth="1"/>
    <col min="24" max="24" width="13.28515625" bestFit="1" customWidth="1"/>
    <col min="25" max="25" width="5.140625" customWidth="1"/>
    <col min="26" max="26" width="15.85546875" customWidth="1"/>
    <col min="31" max="32" width="10.5703125" bestFit="1" customWidth="1"/>
    <col min="64" max="73" width="9.140625" style="4"/>
    <col min="74" max="16384" width="9.140625" style="10"/>
  </cols>
  <sheetData>
    <row r="1" spans="1:73" ht="12.75" customHeight="1" x14ac:dyDescent="0.2">
      <c r="A1" s="5" t="s">
        <v>879</v>
      </c>
      <c r="B1" s="6"/>
      <c r="C1" s="6"/>
      <c r="D1" s="7"/>
      <c r="E1" s="8" t="s">
        <v>864</v>
      </c>
      <c r="F1" s="50" t="s">
        <v>865</v>
      </c>
      <c r="G1" s="9" t="s">
        <v>866</v>
      </c>
      <c r="H1" s="42" t="s">
        <v>869</v>
      </c>
      <c r="I1" s="219" t="s">
        <v>871</v>
      </c>
      <c r="J1" s="222" t="s">
        <v>872</v>
      </c>
      <c r="K1" s="225" t="s">
        <v>925</v>
      </c>
      <c r="L1" s="226"/>
      <c r="M1" s="227"/>
      <c r="N1" s="56"/>
      <c r="O1" s="56"/>
    </row>
    <row r="2" spans="1:73" ht="13.5" customHeight="1" x14ac:dyDescent="0.2">
      <c r="A2" s="150"/>
      <c r="B2" s="151" t="s">
        <v>919</v>
      </c>
      <c r="C2" s="152"/>
      <c r="D2" s="153"/>
      <c r="E2" s="13" t="s">
        <v>880</v>
      </c>
      <c r="F2" s="16" t="s">
        <v>901</v>
      </c>
      <c r="G2" s="15" t="s">
        <v>867</v>
      </c>
      <c r="H2" s="16" t="s">
        <v>893</v>
      </c>
      <c r="I2" s="220"/>
      <c r="J2" s="223"/>
      <c r="K2" s="228" t="s">
        <v>926</v>
      </c>
      <c r="L2" s="229"/>
      <c r="M2" s="230"/>
      <c r="N2" s="56"/>
      <c r="O2" s="56"/>
    </row>
    <row r="3" spans="1:73" x14ac:dyDescent="0.2">
      <c r="A3" s="154"/>
      <c r="B3" s="151" t="s">
        <v>920</v>
      </c>
      <c r="C3" s="152"/>
      <c r="D3" s="153"/>
      <c r="E3" s="14" t="s">
        <v>900</v>
      </c>
      <c r="F3" s="208" t="s">
        <v>928</v>
      </c>
      <c r="G3" s="15" t="s">
        <v>868</v>
      </c>
      <c r="H3" s="16" t="s">
        <v>894</v>
      </c>
      <c r="I3" s="220"/>
      <c r="J3" s="223"/>
      <c r="K3" s="231" t="s">
        <v>927</v>
      </c>
      <c r="L3" s="232"/>
      <c r="M3" s="233"/>
      <c r="N3" s="56"/>
      <c r="O3" s="56"/>
    </row>
    <row r="4" spans="1:73" ht="12.75" customHeight="1" x14ac:dyDescent="0.2">
      <c r="A4" s="155"/>
      <c r="B4" s="152"/>
      <c r="C4" s="152"/>
      <c r="D4" s="153"/>
      <c r="E4" s="17" t="s">
        <v>896</v>
      </c>
      <c r="F4" s="51" t="s">
        <v>938</v>
      </c>
      <c r="G4" s="15"/>
      <c r="H4" s="16" t="s">
        <v>895</v>
      </c>
      <c r="I4" s="220"/>
      <c r="J4" s="223"/>
      <c r="K4" s="231"/>
      <c r="L4" s="232"/>
      <c r="M4" s="233"/>
      <c r="N4" s="56"/>
      <c r="O4" s="56"/>
    </row>
    <row r="5" spans="1:73" x14ac:dyDescent="0.2">
      <c r="A5" s="234" t="s">
        <v>937</v>
      </c>
      <c r="B5" s="235"/>
      <c r="C5" s="235"/>
      <c r="D5" s="236"/>
      <c r="E5" s="18" t="s">
        <v>897</v>
      </c>
      <c r="F5" s="52" t="s">
        <v>903</v>
      </c>
      <c r="G5" s="15"/>
      <c r="H5" s="12"/>
      <c r="I5" s="220"/>
      <c r="J5" s="223"/>
      <c r="K5" s="62"/>
      <c r="L5" s="63"/>
      <c r="M5" s="66"/>
      <c r="N5" s="56"/>
      <c r="O5" s="56"/>
    </row>
    <row r="6" spans="1:73" x14ac:dyDescent="0.2">
      <c r="A6" s="234"/>
      <c r="B6" s="235"/>
      <c r="C6" s="235"/>
      <c r="D6" s="236"/>
      <c r="E6" s="18" t="s">
        <v>892</v>
      </c>
      <c r="F6" s="52" t="s">
        <v>904</v>
      </c>
      <c r="G6" s="19" t="s">
        <v>908</v>
      </c>
      <c r="H6" s="12"/>
      <c r="I6" s="220"/>
      <c r="J6" s="223"/>
      <c r="K6" s="60"/>
      <c r="L6" s="58" t="s">
        <v>916</v>
      </c>
      <c r="M6" s="67"/>
      <c r="N6" s="56"/>
      <c r="O6" s="56"/>
    </row>
    <row r="7" spans="1:73" x14ac:dyDescent="0.2">
      <c r="A7" s="11"/>
      <c r="B7" s="1"/>
      <c r="C7" s="1"/>
      <c r="D7" s="12"/>
      <c r="E7" s="18" t="s">
        <v>899</v>
      </c>
      <c r="F7" s="52" t="s">
        <v>905</v>
      </c>
      <c r="G7" s="19" t="s">
        <v>907</v>
      </c>
      <c r="H7" s="12"/>
      <c r="I7" s="220"/>
      <c r="J7" s="223"/>
      <c r="K7" s="60"/>
      <c r="L7" s="58" t="s">
        <v>917</v>
      </c>
      <c r="M7" s="69" t="s">
        <v>918</v>
      </c>
      <c r="N7" s="56"/>
      <c r="O7" s="56"/>
    </row>
    <row r="8" spans="1:73" ht="13.5" thickBot="1" x14ac:dyDescent="0.25">
      <c r="A8" s="20" t="s">
        <v>0</v>
      </c>
      <c r="B8" s="21"/>
      <c r="C8" s="22" t="s">
        <v>1</v>
      </c>
      <c r="D8" s="23"/>
      <c r="E8" s="24" t="s">
        <v>898</v>
      </c>
      <c r="F8" s="53" t="s">
        <v>906</v>
      </c>
      <c r="G8" s="25" t="s">
        <v>940</v>
      </c>
      <c r="H8" s="43"/>
      <c r="I8" s="221"/>
      <c r="J8" s="224"/>
      <c r="K8" s="164"/>
      <c r="L8" s="134" t="s">
        <v>913</v>
      </c>
      <c r="M8" s="70" t="s">
        <v>914</v>
      </c>
      <c r="N8" s="56"/>
      <c r="O8" s="56"/>
    </row>
    <row r="9" spans="1:73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600714</v>
      </c>
      <c r="F9" s="156">
        <v>689383</v>
      </c>
      <c r="G9" s="2">
        <f>SUM(F9-E9)</f>
        <v>88669</v>
      </c>
      <c r="H9" s="44">
        <f t="shared" ref="H9:H72" si="0">ROUND(G9/E9,4)</f>
        <v>0.14760000000000001</v>
      </c>
      <c r="I9" s="13" t="s">
        <v>870</v>
      </c>
      <c r="J9" s="16" t="s">
        <v>870</v>
      </c>
      <c r="K9" s="13">
        <v>2016</v>
      </c>
      <c r="L9" s="64">
        <v>-3.0300000000000011</v>
      </c>
      <c r="M9" s="68">
        <v>-9.1799999999999926</v>
      </c>
      <c r="N9" s="14"/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2980689</v>
      </c>
      <c r="F10" s="156">
        <v>3346179</v>
      </c>
      <c r="G10" s="2">
        <f t="shared" ref="G10:G73" si="1">SUM(F10-E10)</f>
        <v>365490</v>
      </c>
      <c r="H10" s="44">
        <f t="shared" si="0"/>
        <v>0.1226</v>
      </c>
      <c r="I10" s="13" t="s">
        <v>870</v>
      </c>
      <c r="J10" s="16" t="s">
        <v>870</v>
      </c>
      <c r="K10" s="13">
        <v>2016</v>
      </c>
      <c r="L10" s="64">
        <v>-15.899999999999864</v>
      </c>
      <c r="M10" s="68">
        <v>-11.649999999999977</v>
      </c>
      <c r="N10" s="14"/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1064398</v>
      </c>
      <c r="F11" s="156">
        <v>1212241</v>
      </c>
      <c r="G11" s="2">
        <f t="shared" si="1"/>
        <v>147843</v>
      </c>
      <c r="H11" s="44">
        <f t="shared" si="0"/>
        <v>0.1389</v>
      </c>
      <c r="I11" s="13" t="s">
        <v>870</v>
      </c>
      <c r="J11" s="16" t="s">
        <v>870</v>
      </c>
      <c r="K11" s="13" t="s">
        <v>915</v>
      </c>
      <c r="L11" s="64" t="s">
        <v>915</v>
      </c>
      <c r="M11" s="68" t="s">
        <v>915</v>
      </c>
      <c r="N11" s="14"/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1558564</v>
      </c>
      <c r="F12" s="156">
        <v>1782347</v>
      </c>
      <c r="G12" s="2">
        <f t="shared" si="1"/>
        <v>223783</v>
      </c>
      <c r="H12" s="44">
        <f t="shared" si="0"/>
        <v>0.14360000000000001</v>
      </c>
      <c r="I12" s="13" t="s">
        <v>870</v>
      </c>
      <c r="J12" s="16" t="s">
        <v>870</v>
      </c>
      <c r="K12" s="13">
        <v>2016</v>
      </c>
      <c r="L12" s="64">
        <v>-1.6200000000000045</v>
      </c>
      <c r="M12" s="68">
        <v>-12.370000000000005</v>
      </c>
      <c r="N12" s="14"/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709446</v>
      </c>
      <c r="F13" s="156">
        <v>812624</v>
      </c>
      <c r="G13" s="2">
        <f t="shared" si="1"/>
        <v>103178</v>
      </c>
      <c r="H13" s="44">
        <f t="shared" si="0"/>
        <v>0.1454</v>
      </c>
      <c r="I13" s="13" t="s">
        <v>870</v>
      </c>
      <c r="J13" s="16" t="s">
        <v>870</v>
      </c>
      <c r="K13" s="13" t="s">
        <v>915</v>
      </c>
      <c r="L13" s="64" t="s">
        <v>915</v>
      </c>
      <c r="M13" s="68" t="s">
        <v>915</v>
      </c>
      <c r="N13" s="14"/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452094</v>
      </c>
      <c r="F14" s="156">
        <v>517725</v>
      </c>
      <c r="G14" s="2">
        <f t="shared" si="1"/>
        <v>65631</v>
      </c>
      <c r="H14" s="44">
        <f t="shared" si="0"/>
        <v>0.1452</v>
      </c>
      <c r="I14" s="13" t="s">
        <v>870</v>
      </c>
      <c r="J14" s="16" t="s">
        <v>870</v>
      </c>
      <c r="K14" s="13">
        <v>2016</v>
      </c>
      <c r="L14" s="64">
        <v>-0.77000000000001023</v>
      </c>
      <c r="M14" s="68">
        <v>8.3500000000000085</v>
      </c>
      <c r="N14" s="14"/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1157991</v>
      </c>
      <c r="F15" s="156">
        <v>1298141</v>
      </c>
      <c r="G15" s="2">
        <f t="shared" si="1"/>
        <v>140150</v>
      </c>
      <c r="H15" s="44">
        <f t="shared" si="0"/>
        <v>0.121</v>
      </c>
      <c r="I15" s="13" t="s">
        <v>870</v>
      </c>
      <c r="J15" s="16" t="s">
        <v>870</v>
      </c>
      <c r="K15" s="13">
        <v>2016</v>
      </c>
      <c r="L15" s="64">
        <v>-20.510000000000048</v>
      </c>
      <c r="M15" s="68">
        <v>-11.860000000000014</v>
      </c>
      <c r="N15" s="14"/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4268326</v>
      </c>
      <c r="F16" s="156">
        <v>5019957</v>
      </c>
      <c r="G16" s="2">
        <f t="shared" si="1"/>
        <v>751631</v>
      </c>
      <c r="H16" s="44">
        <f t="shared" si="0"/>
        <v>0.17610000000000001</v>
      </c>
      <c r="I16" s="13" t="s">
        <v>870</v>
      </c>
      <c r="J16" s="16" t="s">
        <v>870</v>
      </c>
      <c r="K16" s="13" t="s">
        <v>915</v>
      </c>
      <c r="L16" s="64" t="s">
        <v>915</v>
      </c>
      <c r="M16" s="68" t="s">
        <v>915</v>
      </c>
      <c r="N16" s="14"/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5277101</v>
      </c>
      <c r="F17" s="156">
        <v>6089426</v>
      </c>
      <c r="G17" s="2">
        <f t="shared" si="1"/>
        <v>812325</v>
      </c>
      <c r="H17" s="44">
        <f t="shared" si="0"/>
        <v>0.15390000000000001</v>
      </c>
      <c r="I17" s="13" t="s">
        <v>870</v>
      </c>
      <c r="J17" s="16" t="s">
        <v>870</v>
      </c>
      <c r="K17" s="13">
        <v>2016</v>
      </c>
      <c r="L17" s="64">
        <v>-31.829999999999927</v>
      </c>
      <c r="M17" s="68">
        <v>-24</v>
      </c>
      <c r="N17" s="14"/>
      <c r="O17" s="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931791</v>
      </c>
      <c r="F18" s="156">
        <v>1072146</v>
      </c>
      <c r="G18" s="2">
        <f t="shared" si="1"/>
        <v>140355</v>
      </c>
      <c r="H18" s="44">
        <f t="shared" si="0"/>
        <v>0.15060000000000001</v>
      </c>
      <c r="I18" s="13" t="s">
        <v>870</v>
      </c>
      <c r="J18" s="16" t="s">
        <v>870</v>
      </c>
      <c r="K18" s="13" t="s">
        <v>915</v>
      </c>
      <c r="L18" s="64" t="s">
        <v>915</v>
      </c>
      <c r="M18" s="68" t="s">
        <v>915</v>
      </c>
      <c r="N18" s="14"/>
      <c r="O18" s="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24111</v>
      </c>
      <c r="F19" s="156">
        <v>24186</v>
      </c>
      <c r="G19" s="2">
        <f t="shared" si="1"/>
        <v>75</v>
      </c>
      <c r="H19" s="44">
        <f t="shared" si="0"/>
        <v>3.0999999999999999E-3</v>
      </c>
      <c r="I19" s="13">
        <v>1</v>
      </c>
      <c r="J19" s="16">
        <v>1</v>
      </c>
      <c r="K19" s="13" t="s">
        <v>915</v>
      </c>
      <c r="L19" s="64" t="s">
        <v>915</v>
      </c>
      <c r="M19" s="68" t="s">
        <v>915</v>
      </c>
      <c r="N19" s="14"/>
      <c r="O19" s="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297952</v>
      </c>
      <c r="F20" s="156">
        <v>528415</v>
      </c>
      <c r="G20" s="2">
        <f t="shared" si="1"/>
        <v>230463</v>
      </c>
      <c r="H20" s="44">
        <f t="shared" si="0"/>
        <v>0.77349999999999997</v>
      </c>
      <c r="I20" s="13">
        <v>1</v>
      </c>
      <c r="J20" s="16" t="s">
        <v>870</v>
      </c>
      <c r="K20" s="13" t="s">
        <v>915</v>
      </c>
      <c r="L20" s="64" t="s">
        <v>915</v>
      </c>
      <c r="M20" s="68" t="s">
        <v>915</v>
      </c>
      <c r="N20" s="14"/>
      <c r="O20" s="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94892</v>
      </c>
      <c r="F21" s="156">
        <v>397570</v>
      </c>
      <c r="G21" s="2">
        <f t="shared" si="1"/>
        <v>302678</v>
      </c>
      <c r="H21" s="44">
        <f t="shared" si="0"/>
        <v>3.1897000000000002</v>
      </c>
      <c r="I21" s="13">
        <v>1</v>
      </c>
      <c r="J21" s="16" t="s">
        <v>870</v>
      </c>
      <c r="K21" s="13" t="s">
        <v>915</v>
      </c>
      <c r="L21" s="64" t="s">
        <v>915</v>
      </c>
      <c r="M21" s="68" t="s">
        <v>915</v>
      </c>
      <c r="N21" s="14"/>
      <c r="O21" s="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1158891</v>
      </c>
      <c r="F22" s="156">
        <v>1364732</v>
      </c>
      <c r="G22" s="2">
        <f t="shared" si="1"/>
        <v>205841</v>
      </c>
      <c r="H22" s="44">
        <f t="shared" si="0"/>
        <v>0.17760000000000001</v>
      </c>
      <c r="I22" s="13" t="s">
        <v>870</v>
      </c>
      <c r="J22" s="16" t="s">
        <v>870</v>
      </c>
      <c r="K22" s="13" t="s">
        <v>915</v>
      </c>
      <c r="L22" s="64" t="s">
        <v>915</v>
      </c>
      <c r="M22" s="68" t="s">
        <v>915</v>
      </c>
      <c r="N22" s="14"/>
      <c r="O22" s="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1249031</v>
      </c>
      <c r="F23" s="156">
        <v>1487349</v>
      </c>
      <c r="G23" s="2">
        <f t="shared" si="1"/>
        <v>238318</v>
      </c>
      <c r="H23" s="44">
        <f t="shared" si="0"/>
        <v>0.1908</v>
      </c>
      <c r="I23" s="13" t="s">
        <v>870</v>
      </c>
      <c r="J23" s="16" t="s">
        <v>870</v>
      </c>
      <c r="K23" s="13" t="s">
        <v>915</v>
      </c>
      <c r="L23" s="64" t="s">
        <v>915</v>
      </c>
      <c r="M23" s="68" t="s">
        <v>915</v>
      </c>
      <c r="N23" s="14"/>
      <c r="O23" s="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1046305</v>
      </c>
      <c r="F24" s="156">
        <v>1120513</v>
      </c>
      <c r="G24" s="2">
        <f t="shared" si="1"/>
        <v>74208</v>
      </c>
      <c r="H24" s="44">
        <f t="shared" si="0"/>
        <v>7.0900000000000005E-2</v>
      </c>
      <c r="I24" s="13" t="s">
        <v>870</v>
      </c>
      <c r="J24" s="16" t="s">
        <v>870</v>
      </c>
      <c r="K24" s="13">
        <v>2016</v>
      </c>
      <c r="L24" s="64">
        <v>-33.25</v>
      </c>
      <c r="M24" s="68">
        <v>-10.629999999999995</v>
      </c>
      <c r="N24" s="14"/>
      <c r="O24" s="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3277211</v>
      </c>
      <c r="F25" s="156">
        <v>3748037</v>
      </c>
      <c r="G25" s="2">
        <f t="shared" si="1"/>
        <v>470826</v>
      </c>
      <c r="H25" s="44">
        <f t="shared" si="0"/>
        <v>0.14369999999999999</v>
      </c>
      <c r="I25" s="13" t="s">
        <v>870</v>
      </c>
      <c r="J25" s="16" t="s">
        <v>870</v>
      </c>
      <c r="K25" s="13">
        <v>2016</v>
      </c>
      <c r="L25" s="64">
        <v>-47.910000000000082</v>
      </c>
      <c r="M25" s="68">
        <v>-20.139999999999986</v>
      </c>
      <c r="N25" s="14"/>
      <c r="O25" s="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1688032</v>
      </c>
      <c r="F26" s="156">
        <v>1981080</v>
      </c>
      <c r="G26" s="2">
        <f t="shared" si="1"/>
        <v>293048</v>
      </c>
      <c r="H26" s="44">
        <f t="shared" si="0"/>
        <v>0.1736</v>
      </c>
      <c r="I26" s="13" t="s">
        <v>870</v>
      </c>
      <c r="J26" s="16" t="s">
        <v>870</v>
      </c>
      <c r="K26" s="13" t="s">
        <v>915</v>
      </c>
      <c r="L26" s="64" t="s">
        <v>915</v>
      </c>
      <c r="M26" s="68" t="s">
        <v>915</v>
      </c>
      <c r="N26" s="14"/>
      <c r="O26" s="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773675</v>
      </c>
      <c r="F27" s="156">
        <v>895103</v>
      </c>
      <c r="G27" s="2">
        <f t="shared" si="1"/>
        <v>121428</v>
      </c>
      <c r="H27" s="44">
        <f t="shared" si="0"/>
        <v>0.15690000000000001</v>
      </c>
      <c r="I27" s="13" t="s">
        <v>870</v>
      </c>
      <c r="J27" s="16" t="s">
        <v>870</v>
      </c>
      <c r="K27" s="13">
        <v>2016</v>
      </c>
      <c r="L27" s="64">
        <v>-18.079999999999984</v>
      </c>
      <c r="M27" s="68">
        <v>-22.699999999999989</v>
      </c>
      <c r="N27" s="14"/>
      <c r="O27" s="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620652</v>
      </c>
      <c r="F28" s="156">
        <v>858810</v>
      </c>
      <c r="G28" s="2">
        <f t="shared" si="1"/>
        <v>238158</v>
      </c>
      <c r="H28" s="44">
        <f t="shared" si="0"/>
        <v>0.38369999999999999</v>
      </c>
      <c r="I28" s="13" t="s">
        <v>870</v>
      </c>
      <c r="J28" s="16" t="s">
        <v>870</v>
      </c>
      <c r="K28" s="13" t="s">
        <v>915</v>
      </c>
      <c r="L28" s="64" t="s">
        <v>915</v>
      </c>
      <c r="M28" s="68" t="s">
        <v>915</v>
      </c>
      <c r="N28" s="14"/>
      <c r="O28" s="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30409</v>
      </c>
      <c r="F29" s="156">
        <v>28784</v>
      </c>
      <c r="G29" s="2">
        <f t="shared" si="1"/>
        <v>-1625</v>
      </c>
      <c r="H29" s="44">
        <f t="shared" si="0"/>
        <v>-5.3400000000000003E-2</v>
      </c>
      <c r="I29" s="13">
        <v>1</v>
      </c>
      <c r="J29" s="16">
        <v>1</v>
      </c>
      <c r="K29" s="13">
        <v>2016</v>
      </c>
      <c r="L29" s="64">
        <v>-3.8000000000000114</v>
      </c>
      <c r="M29" s="68">
        <v>-0.43999999999999773</v>
      </c>
      <c r="N29" s="14"/>
      <c r="O29" s="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20600</v>
      </c>
      <c r="F30" s="156">
        <v>66314</v>
      </c>
      <c r="G30" s="2">
        <f t="shared" si="1"/>
        <v>45714</v>
      </c>
      <c r="H30" s="44">
        <f t="shared" si="0"/>
        <v>2.2191000000000001</v>
      </c>
      <c r="I30" s="13">
        <v>1</v>
      </c>
      <c r="J30" s="16" t="s">
        <v>870</v>
      </c>
      <c r="K30" s="13">
        <v>2016</v>
      </c>
      <c r="L30" s="64">
        <v>-22.590000000000032</v>
      </c>
      <c r="M30" s="68">
        <v>-9.5</v>
      </c>
      <c r="N30" s="14"/>
      <c r="O30" s="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846890</v>
      </c>
      <c r="F31" s="156">
        <v>1165853</v>
      </c>
      <c r="G31" s="2">
        <f t="shared" si="1"/>
        <v>318963</v>
      </c>
      <c r="H31" s="44">
        <f t="shared" si="0"/>
        <v>0.37659999999999999</v>
      </c>
      <c r="I31" s="13" t="s">
        <v>870</v>
      </c>
      <c r="J31" s="16" t="s">
        <v>870</v>
      </c>
      <c r="K31" s="13" t="s">
        <v>915</v>
      </c>
      <c r="L31" s="64" t="s">
        <v>915</v>
      </c>
      <c r="M31" s="68" t="s">
        <v>915</v>
      </c>
      <c r="N31" s="14"/>
      <c r="O31" s="1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1113026</v>
      </c>
      <c r="F32" s="156">
        <v>1717734</v>
      </c>
      <c r="G32" s="2">
        <f t="shared" si="1"/>
        <v>604708</v>
      </c>
      <c r="H32" s="44">
        <f t="shared" si="0"/>
        <v>0.54330000000000001</v>
      </c>
      <c r="I32" s="13" t="s">
        <v>870</v>
      </c>
      <c r="J32" s="16" t="s">
        <v>870</v>
      </c>
      <c r="K32" s="13" t="s">
        <v>915</v>
      </c>
      <c r="L32" s="64" t="s">
        <v>915</v>
      </c>
      <c r="M32" s="68" t="s">
        <v>915</v>
      </c>
      <c r="N32" s="14"/>
      <c r="O32" s="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4218872</v>
      </c>
      <c r="F33" s="156">
        <v>5687542</v>
      </c>
      <c r="G33" s="2">
        <f t="shared" si="1"/>
        <v>1468670</v>
      </c>
      <c r="H33" s="44">
        <f t="shared" si="0"/>
        <v>0.34810000000000002</v>
      </c>
      <c r="I33" s="13" t="s">
        <v>870</v>
      </c>
      <c r="J33" s="16" t="s">
        <v>870</v>
      </c>
      <c r="K33" s="13" t="s">
        <v>915</v>
      </c>
      <c r="L33" s="64" t="s">
        <v>915</v>
      </c>
      <c r="M33" s="68" t="s">
        <v>915</v>
      </c>
      <c r="N33" s="14"/>
      <c r="O33" s="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230473</v>
      </c>
      <c r="F34" s="156">
        <v>446644</v>
      </c>
      <c r="G34" s="2">
        <f t="shared" si="1"/>
        <v>216171</v>
      </c>
      <c r="H34" s="44">
        <f t="shared" si="0"/>
        <v>0.93789999999999996</v>
      </c>
      <c r="I34" s="13">
        <v>1</v>
      </c>
      <c r="J34" s="16" t="s">
        <v>870</v>
      </c>
      <c r="K34" s="13" t="s">
        <v>915</v>
      </c>
      <c r="L34" s="64" t="s">
        <v>915</v>
      </c>
      <c r="M34" s="68" t="s">
        <v>915</v>
      </c>
      <c r="N34" s="14"/>
      <c r="O34" s="1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951363</v>
      </c>
      <c r="F35" s="156">
        <v>1120438</v>
      </c>
      <c r="G35" s="2">
        <f t="shared" si="1"/>
        <v>169075</v>
      </c>
      <c r="H35" s="44">
        <f t="shared" si="0"/>
        <v>0.1777</v>
      </c>
      <c r="I35" s="13" t="s">
        <v>870</v>
      </c>
      <c r="J35" s="16" t="s">
        <v>870</v>
      </c>
      <c r="K35" s="13">
        <v>2016</v>
      </c>
      <c r="L35" s="64">
        <v>-20.850000000000023</v>
      </c>
      <c r="M35" s="68">
        <v>-16.71999999999997</v>
      </c>
      <c r="N35" s="14"/>
      <c r="O35" s="1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526263</v>
      </c>
      <c r="F36" s="156">
        <v>654232</v>
      </c>
      <c r="G36" s="2">
        <f t="shared" si="1"/>
        <v>127969</v>
      </c>
      <c r="H36" s="44">
        <f t="shared" si="0"/>
        <v>0.2432</v>
      </c>
      <c r="I36" s="13">
        <v>1</v>
      </c>
      <c r="J36" s="16" t="s">
        <v>870</v>
      </c>
      <c r="K36" s="13" t="s">
        <v>915</v>
      </c>
      <c r="L36" s="64" t="s">
        <v>915</v>
      </c>
      <c r="M36" s="68" t="s">
        <v>915</v>
      </c>
      <c r="N36" s="14"/>
      <c r="O36" s="1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714872</v>
      </c>
      <c r="F37" s="156">
        <v>976665</v>
      </c>
      <c r="G37" s="2">
        <f t="shared" si="1"/>
        <v>261793</v>
      </c>
      <c r="H37" s="44">
        <f t="shared" si="0"/>
        <v>0.36620000000000003</v>
      </c>
      <c r="I37" s="13">
        <v>1</v>
      </c>
      <c r="J37" s="16" t="s">
        <v>870</v>
      </c>
      <c r="K37" s="13" t="s">
        <v>915</v>
      </c>
      <c r="L37" s="64" t="s">
        <v>915</v>
      </c>
      <c r="M37" s="68" t="s">
        <v>915</v>
      </c>
      <c r="N37" s="14"/>
      <c r="O37" s="1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226866</v>
      </c>
      <c r="F38" s="156">
        <v>299778</v>
      </c>
      <c r="G38" s="2">
        <f t="shared" si="1"/>
        <v>72912</v>
      </c>
      <c r="H38" s="44">
        <f t="shared" si="0"/>
        <v>0.32140000000000002</v>
      </c>
      <c r="I38" s="13">
        <v>1</v>
      </c>
      <c r="J38" s="16" t="s">
        <v>870</v>
      </c>
      <c r="K38" s="13">
        <v>2016</v>
      </c>
      <c r="L38" s="64">
        <v>-58.180000000000064</v>
      </c>
      <c r="M38" s="68">
        <v>-31.120000000000005</v>
      </c>
      <c r="N38" s="14"/>
      <c r="O38" s="1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129716</v>
      </c>
      <c r="F39" s="156">
        <v>265861</v>
      </c>
      <c r="G39" s="2">
        <f t="shared" si="1"/>
        <v>136145</v>
      </c>
      <c r="H39" s="44">
        <f t="shared" si="0"/>
        <v>1.0496000000000001</v>
      </c>
      <c r="I39" s="13">
        <v>1</v>
      </c>
      <c r="J39" s="16" t="s">
        <v>870</v>
      </c>
      <c r="K39" s="13">
        <v>2016</v>
      </c>
      <c r="L39" s="64">
        <v>-16.159999999999968</v>
      </c>
      <c r="M39" s="68">
        <v>-17.829999999999984</v>
      </c>
      <c r="N39" s="14"/>
      <c r="O39" s="1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2140879</v>
      </c>
      <c r="F40" s="156">
        <v>2650936</v>
      </c>
      <c r="G40" s="2">
        <f t="shared" si="1"/>
        <v>510057</v>
      </c>
      <c r="H40" s="44">
        <f t="shared" si="0"/>
        <v>0.2382</v>
      </c>
      <c r="I40" s="13" t="s">
        <v>870</v>
      </c>
      <c r="J40" s="16" t="s">
        <v>870</v>
      </c>
      <c r="K40" s="13" t="s">
        <v>915</v>
      </c>
      <c r="L40" s="64" t="s">
        <v>915</v>
      </c>
      <c r="M40" s="68" t="s">
        <v>915</v>
      </c>
      <c r="N40" s="14"/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1810654</v>
      </c>
      <c r="F41" s="156">
        <v>2176125</v>
      </c>
      <c r="G41" s="2">
        <f t="shared" si="1"/>
        <v>365471</v>
      </c>
      <c r="H41" s="44">
        <f t="shared" si="0"/>
        <v>0.20180000000000001</v>
      </c>
      <c r="I41" s="13" t="s">
        <v>870</v>
      </c>
      <c r="J41" s="16" t="s">
        <v>870</v>
      </c>
      <c r="K41" s="13" t="s">
        <v>915</v>
      </c>
      <c r="L41" s="64" t="s">
        <v>915</v>
      </c>
      <c r="M41" s="68" t="s">
        <v>915</v>
      </c>
      <c r="N41" s="14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622697</v>
      </c>
      <c r="F42" s="156">
        <v>830123</v>
      </c>
      <c r="G42" s="2">
        <f t="shared" si="1"/>
        <v>207426</v>
      </c>
      <c r="H42" s="44">
        <f t="shared" si="0"/>
        <v>0.33310000000000001</v>
      </c>
      <c r="I42" s="13" t="s">
        <v>870</v>
      </c>
      <c r="J42" s="16" t="s">
        <v>870</v>
      </c>
      <c r="K42" s="13" t="s">
        <v>915</v>
      </c>
      <c r="L42" s="64" t="s">
        <v>915</v>
      </c>
      <c r="M42" s="68" t="s">
        <v>915</v>
      </c>
      <c r="N42" s="14"/>
      <c r="O42" s="1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3034003</v>
      </c>
      <c r="F43" s="156">
        <v>3528832</v>
      </c>
      <c r="G43" s="2">
        <f t="shared" si="1"/>
        <v>494829</v>
      </c>
      <c r="H43" s="44">
        <f t="shared" si="0"/>
        <v>0.16309999999999999</v>
      </c>
      <c r="I43" s="13" t="s">
        <v>870</v>
      </c>
      <c r="J43" s="16" t="s">
        <v>870</v>
      </c>
      <c r="K43" s="13" t="s">
        <v>915</v>
      </c>
      <c r="L43" s="64" t="s">
        <v>915</v>
      </c>
      <c r="M43" s="68" t="s">
        <v>915</v>
      </c>
      <c r="N43" s="14"/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1770073</v>
      </c>
      <c r="F44" s="156">
        <v>2098022</v>
      </c>
      <c r="G44" s="2">
        <f t="shared" si="1"/>
        <v>327949</v>
      </c>
      <c r="H44" s="44">
        <f t="shared" si="0"/>
        <v>0.18529999999999999</v>
      </c>
      <c r="I44" s="13" t="s">
        <v>870</v>
      </c>
      <c r="J44" s="16" t="s">
        <v>870</v>
      </c>
      <c r="K44" s="13" t="s">
        <v>915</v>
      </c>
      <c r="L44" s="64" t="s">
        <v>915</v>
      </c>
      <c r="M44" s="68" t="s">
        <v>915</v>
      </c>
      <c r="N44" s="14"/>
      <c r="O44" s="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619432</v>
      </c>
      <c r="F45" s="156">
        <v>859860</v>
      </c>
      <c r="G45" s="2">
        <f t="shared" si="1"/>
        <v>240428</v>
      </c>
      <c r="H45" s="44">
        <f t="shared" si="0"/>
        <v>0.3881</v>
      </c>
      <c r="I45" s="13" t="s">
        <v>870</v>
      </c>
      <c r="J45" s="16" t="s">
        <v>870</v>
      </c>
      <c r="K45" s="13" t="s">
        <v>915</v>
      </c>
      <c r="L45" s="64" t="s">
        <v>915</v>
      </c>
      <c r="M45" s="68" t="s">
        <v>915</v>
      </c>
      <c r="N45" s="14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2220573</v>
      </c>
      <c r="F46" s="156">
        <v>2686243</v>
      </c>
      <c r="G46" s="2">
        <f t="shared" si="1"/>
        <v>465670</v>
      </c>
      <c r="H46" s="44">
        <f t="shared" si="0"/>
        <v>0.2097</v>
      </c>
      <c r="I46" s="13" t="s">
        <v>870</v>
      </c>
      <c r="J46" s="16" t="s">
        <v>870</v>
      </c>
      <c r="K46" s="13" t="s">
        <v>915</v>
      </c>
      <c r="L46" s="64" t="s">
        <v>915</v>
      </c>
      <c r="M46" s="68" t="s">
        <v>915</v>
      </c>
      <c r="N46" s="14"/>
      <c r="O46" s="1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12583303</v>
      </c>
      <c r="F47" s="156">
        <v>14937792</v>
      </c>
      <c r="G47" s="2">
        <f t="shared" si="1"/>
        <v>2354489</v>
      </c>
      <c r="H47" s="44">
        <f t="shared" si="0"/>
        <v>0.18709999999999999</v>
      </c>
      <c r="I47" s="13" t="s">
        <v>870</v>
      </c>
      <c r="J47" s="16" t="s">
        <v>870</v>
      </c>
      <c r="K47" s="13" t="s">
        <v>915</v>
      </c>
      <c r="L47" s="64" t="s">
        <v>915</v>
      </c>
      <c r="M47" s="68" t="s">
        <v>915</v>
      </c>
      <c r="N47" s="14"/>
      <c r="O47" s="1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1260737</v>
      </c>
      <c r="F48" s="156">
        <v>1561249</v>
      </c>
      <c r="G48" s="2">
        <f t="shared" si="1"/>
        <v>300512</v>
      </c>
      <c r="H48" s="44">
        <f t="shared" si="0"/>
        <v>0.2384</v>
      </c>
      <c r="I48" s="13" t="s">
        <v>870</v>
      </c>
      <c r="J48" s="16" t="s">
        <v>870</v>
      </c>
      <c r="K48" s="13" t="s">
        <v>915</v>
      </c>
      <c r="L48" s="64" t="s">
        <v>915</v>
      </c>
      <c r="M48" s="68" t="s">
        <v>915</v>
      </c>
      <c r="N48" s="14"/>
      <c r="O48" s="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837056</v>
      </c>
      <c r="F49" s="156">
        <v>997518</v>
      </c>
      <c r="G49" s="2">
        <f t="shared" si="1"/>
        <v>160462</v>
      </c>
      <c r="H49" s="44">
        <f t="shared" si="0"/>
        <v>0.19170000000000001</v>
      </c>
      <c r="I49" s="13" t="s">
        <v>870</v>
      </c>
      <c r="J49" s="16" t="s">
        <v>870</v>
      </c>
      <c r="K49" s="13" t="s">
        <v>915</v>
      </c>
      <c r="L49" s="64" t="s">
        <v>915</v>
      </c>
      <c r="M49" s="68" t="s">
        <v>915</v>
      </c>
      <c r="N49" s="14"/>
      <c r="O49" s="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6101027</v>
      </c>
      <c r="F50" s="156">
        <v>6902503</v>
      </c>
      <c r="G50" s="2">
        <f t="shared" si="1"/>
        <v>801476</v>
      </c>
      <c r="H50" s="44">
        <f t="shared" si="0"/>
        <v>0.13139999999999999</v>
      </c>
      <c r="I50" s="13" t="s">
        <v>870</v>
      </c>
      <c r="J50" s="16" t="s">
        <v>870</v>
      </c>
      <c r="K50" s="13">
        <v>2016</v>
      </c>
      <c r="L50" s="64">
        <v>-98.440000000000055</v>
      </c>
      <c r="M50" s="68">
        <v>-71.149999999999864</v>
      </c>
      <c r="N50" s="14"/>
      <c r="O50" s="1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1896522</v>
      </c>
      <c r="F51" s="156">
        <v>2241813</v>
      </c>
      <c r="G51" s="2">
        <f t="shared" si="1"/>
        <v>345291</v>
      </c>
      <c r="H51" s="44">
        <f t="shared" si="0"/>
        <v>0.18210000000000001</v>
      </c>
      <c r="I51" s="13" t="s">
        <v>870</v>
      </c>
      <c r="J51" s="16" t="s">
        <v>870</v>
      </c>
      <c r="K51" s="13" t="s">
        <v>915</v>
      </c>
      <c r="L51" s="64" t="s">
        <v>915</v>
      </c>
      <c r="M51" s="68" t="s">
        <v>915</v>
      </c>
      <c r="N51" s="14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1583520</v>
      </c>
      <c r="F52" s="156">
        <v>1970743</v>
      </c>
      <c r="G52" s="2">
        <f t="shared" si="1"/>
        <v>387223</v>
      </c>
      <c r="H52" s="44">
        <f t="shared" si="0"/>
        <v>0.2445</v>
      </c>
      <c r="I52" s="13" t="s">
        <v>870</v>
      </c>
      <c r="J52" s="16" t="s">
        <v>870</v>
      </c>
      <c r="K52" s="13" t="s">
        <v>915</v>
      </c>
      <c r="L52" s="64" t="s">
        <v>915</v>
      </c>
      <c r="M52" s="68" t="s">
        <v>915</v>
      </c>
      <c r="N52" s="14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1266539</v>
      </c>
      <c r="F53" s="156">
        <v>1458500</v>
      </c>
      <c r="G53" s="2">
        <f t="shared" si="1"/>
        <v>191961</v>
      </c>
      <c r="H53" s="44">
        <f t="shared" si="0"/>
        <v>0.15160000000000001</v>
      </c>
      <c r="I53" s="13" t="s">
        <v>870</v>
      </c>
      <c r="J53" s="16" t="s">
        <v>870</v>
      </c>
      <c r="K53" s="13">
        <v>2016</v>
      </c>
      <c r="L53" s="64">
        <v>-10.350000000000023</v>
      </c>
      <c r="M53" s="68">
        <v>-4.3300000000000409</v>
      </c>
      <c r="N53" s="14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582748</v>
      </c>
      <c r="F54" s="156">
        <v>668769</v>
      </c>
      <c r="G54" s="2">
        <f t="shared" si="1"/>
        <v>86021</v>
      </c>
      <c r="H54" s="44">
        <f t="shared" si="0"/>
        <v>0.14760000000000001</v>
      </c>
      <c r="I54" s="13" t="s">
        <v>870</v>
      </c>
      <c r="J54" s="16" t="s">
        <v>870</v>
      </c>
      <c r="K54" s="13" t="s">
        <v>915</v>
      </c>
      <c r="L54" s="64" t="s">
        <v>915</v>
      </c>
      <c r="M54" s="68" t="s">
        <v>915</v>
      </c>
      <c r="N54" s="14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809911</v>
      </c>
      <c r="F55" s="156">
        <v>942603</v>
      </c>
      <c r="G55" s="2">
        <f t="shared" si="1"/>
        <v>132692</v>
      </c>
      <c r="H55" s="44">
        <f t="shared" si="0"/>
        <v>0.1638</v>
      </c>
      <c r="I55" s="13" t="s">
        <v>870</v>
      </c>
      <c r="J55" s="16" t="s">
        <v>870</v>
      </c>
      <c r="K55" s="13">
        <v>2016</v>
      </c>
      <c r="L55" s="64">
        <v>-11.060000000000002</v>
      </c>
      <c r="M55" s="68">
        <v>-15.129999999999995</v>
      </c>
      <c r="N55" s="14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1611478</v>
      </c>
      <c r="F56" s="156">
        <v>2073547</v>
      </c>
      <c r="G56" s="2">
        <f t="shared" si="1"/>
        <v>462069</v>
      </c>
      <c r="H56" s="44">
        <f t="shared" si="0"/>
        <v>0.28670000000000001</v>
      </c>
      <c r="I56" s="13" t="s">
        <v>870</v>
      </c>
      <c r="J56" s="16" t="s">
        <v>870</v>
      </c>
      <c r="K56" s="13" t="s">
        <v>915</v>
      </c>
      <c r="L56" s="64" t="s">
        <v>915</v>
      </c>
      <c r="M56" s="68" t="s">
        <v>915</v>
      </c>
      <c r="N56" s="14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1046451</v>
      </c>
      <c r="F57" s="156">
        <v>1227266</v>
      </c>
      <c r="G57" s="2">
        <f t="shared" si="1"/>
        <v>180815</v>
      </c>
      <c r="H57" s="44">
        <f t="shared" si="0"/>
        <v>0.17280000000000001</v>
      </c>
      <c r="I57" s="13" t="s">
        <v>870</v>
      </c>
      <c r="J57" s="16" t="s">
        <v>870</v>
      </c>
      <c r="K57" s="13">
        <v>2016</v>
      </c>
      <c r="L57" s="64">
        <v>-10.509999999999991</v>
      </c>
      <c r="M57" s="68">
        <v>-2.9000000000000341</v>
      </c>
      <c r="N57" s="14"/>
      <c r="O57" s="1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735335</v>
      </c>
      <c r="F58" s="156">
        <v>924706</v>
      </c>
      <c r="G58" s="2">
        <f t="shared" si="1"/>
        <v>189371</v>
      </c>
      <c r="H58" s="44">
        <f t="shared" si="0"/>
        <v>0.25750000000000001</v>
      </c>
      <c r="I58" s="13" t="s">
        <v>870</v>
      </c>
      <c r="J58" s="16" t="s">
        <v>870</v>
      </c>
      <c r="K58" s="13">
        <v>2016</v>
      </c>
      <c r="L58" s="64">
        <v>-11.980000000000018</v>
      </c>
      <c r="M58" s="68">
        <v>-18.680000000000007</v>
      </c>
      <c r="N58" s="14"/>
      <c r="O58" s="1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11720</v>
      </c>
      <c r="F59" s="156">
        <v>11720</v>
      </c>
      <c r="G59" s="2">
        <f t="shared" si="1"/>
        <v>0</v>
      </c>
      <c r="H59" s="44">
        <f t="shared" si="0"/>
        <v>0</v>
      </c>
      <c r="I59" s="13">
        <v>1</v>
      </c>
      <c r="J59" s="16">
        <v>1</v>
      </c>
      <c r="K59" s="13" t="s">
        <v>915</v>
      </c>
      <c r="L59" s="64" t="s">
        <v>915</v>
      </c>
      <c r="M59" s="68" t="s">
        <v>915</v>
      </c>
      <c r="N59" s="14"/>
      <c r="O59" s="1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17796</v>
      </c>
      <c r="F60" s="156">
        <v>17550</v>
      </c>
      <c r="G60" s="2">
        <f t="shared" si="1"/>
        <v>-246</v>
      </c>
      <c r="H60" s="44">
        <f t="shared" si="0"/>
        <v>-1.38E-2</v>
      </c>
      <c r="I60" s="13">
        <v>1</v>
      </c>
      <c r="J60" s="16">
        <v>1</v>
      </c>
      <c r="K60" s="13" t="s">
        <v>915</v>
      </c>
      <c r="L60" s="64" t="s">
        <v>915</v>
      </c>
      <c r="M60" s="68" t="s">
        <v>915</v>
      </c>
      <c r="N60" s="14"/>
      <c r="O60" s="1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227162</v>
      </c>
      <c r="F61" s="156">
        <v>386770</v>
      </c>
      <c r="G61" s="2">
        <f t="shared" si="1"/>
        <v>159608</v>
      </c>
      <c r="H61" s="44">
        <f t="shared" si="0"/>
        <v>0.7026</v>
      </c>
      <c r="I61" s="13" t="s">
        <v>870</v>
      </c>
      <c r="J61" s="16" t="s">
        <v>870</v>
      </c>
      <c r="K61" s="13" t="s">
        <v>915</v>
      </c>
      <c r="L61" s="64" t="s">
        <v>915</v>
      </c>
      <c r="M61" s="68" t="s">
        <v>915</v>
      </c>
      <c r="N61" s="14"/>
      <c r="O61" s="1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18715</v>
      </c>
      <c r="F62" s="156">
        <v>18226</v>
      </c>
      <c r="G62" s="2">
        <f t="shared" si="1"/>
        <v>-489</v>
      </c>
      <c r="H62" s="44">
        <f t="shared" si="0"/>
        <v>-2.6100000000000002E-2</v>
      </c>
      <c r="I62" s="13">
        <v>1</v>
      </c>
      <c r="J62" s="16">
        <v>1</v>
      </c>
      <c r="K62" s="13" t="s">
        <v>915</v>
      </c>
      <c r="L62" s="64" t="s">
        <v>915</v>
      </c>
      <c r="M62" s="68" t="s">
        <v>915</v>
      </c>
      <c r="N62" s="14"/>
      <c r="O62" s="1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9139321</v>
      </c>
      <c r="F63" s="156">
        <v>10949687</v>
      </c>
      <c r="G63" s="2">
        <f t="shared" si="1"/>
        <v>1810366</v>
      </c>
      <c r="H63" s="44">
        <f t="shared" si="0"/>
        <v>0.1981</v>
      </c>
      <c r="I63" s="13" t="s">
        <v>870</v>
      </c>
      <c r="J63" s="16" t="s">
        <v>870</v>
      </c>
      <c r="K63" s="13" t="s">
        <v>915</v>
      </c>
      <c r="L63" s="64" t="s">
        <v>915</v>
      </c>
      <c r="M63" s="68" t="s">
        <v>915</v>
      </c>
      <c r="N63" s="14"/>
      <c r="O63" s="1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22902409</v>
      </c>
      <c r="F64" s="156">
        <v>27134779</v>
      </c>
      <c r="G64" s="2">
        <f t="shared" si="1"/>
        <v>4232370</v>
      </c>
      <c r="H64" s="44">
        <f t="shared" si="0"/>
        <v>0.18479999999999999</v>
      </c>
      <c r="I64" s="13" t="s">
        <v>870</v>
      </c>
      <c r="J64" s="16" t="s">
        <v>870</v>
      </c>
      <c r="K64" s="13" t="s">
        <v>915</v>
      </c>
      <c r="L64" s="64" t="s">
        <v>915</v>
      </c>
      <c r="M64" s="68" t="s">
        <v>915</v>
      </c>
      <c r="N64" s="14"/>
      <c r="O64" s="1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9563661</v>
      </c>
      <c r="F65" s="156">
        <v>11206136</v>
      </c>
      <c r="G65" s="2">
        <f t="shared" si="1"/>
        <v>1642475</v>
      </c>
      <c r="H65" s="44">
        <f t="shared" si="0"/>
        <v>0.17169999999999999</v>
      </c>
      <c r="I65" s="13" t="s">
        <v>870</v>
      </c>
      <c r="J65" s="16" t="s">
        <v>870</v>
      </c>
      <c r="K65" s="13" t="s">
        <v>915</v>
      </c>
      <c r="L65" s="64" t="s">
        <v>915</v>
      </c>
      <c r="M65" s="68" t="s">
        <v>915</v>
      </c>
      <c r="N65" s="14"/>
      <c r="O65" s="1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646696</v>
      </c>
      <c r="F66" s="156">
        <v>803523</v>
      </c>
      <c r="G66" s="2">
        <f t="shared" si="1"/>
        <v>156827</v>
      </c>
      <c r="H66" s="44">
        <f t="shared" si="0"/>
        <v>0.24249999999999999</v>
      </c>
      <c r="I66" s="13" t="s">
        <v>870</v>
      </c>
      <c r="J66" s="16" t="s">
        <v>870</v>
      </c>
      <c r="K66" s="13" t="s">
        <v>915</v>
      </c>
      <c r="L66" s="64" t="s">
        <v>915</v>
      </c>
      <c r="M66" s="68" t="s">
        <v>915</v>
      </c>
      <c r="N66" s="14"/>
      <c r="O66" s="1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25651753</v>
      </c>
      <c r="F67" s="156">
        <v>30914567</v>
      </c>
      <c r="G67" s="2">
        <f t="shared" si="1"/>
        <v>5262814</v>
      </c>
      <c r="H67" s="44">
        <f t="shared" si="0"/>
        <v>0.20519999999999999</v>
      </c>
      <c r="I67" s="13" t="s">
        <v>870</v>
      </c>
      <c r="J67" s="16" t="s">
        <v>870</v>
      </c>
      <c r="K67" s="13" t="s">
        <v>915</v>
      </c>
      <c r="L67" s="64" t="s">
        <v>915</v>
      </c>
      <c r="M67" s="68" t="s">
        <v>915</v>
      </c>
      <c r="N67" s="14"/>
      <c r="O67" s="1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15601</v>
      </c>
      <c r="F68" s="156">
        <v>16138</v>
      </c>
      <c r="G68" s="2">
        <f t="shared" si="1"/>
        <v>537</v>
      </c>
      <c r="H68" s="44">
        <f t="shared" si="0"/>
        <v>3.44E-2</v>
      </c>
      <c r="I68" s="13">
        <v>1</v>
      </c>
      <c r="J68" s="16">
        <v>1</v>
      </c>
      <c r="K68" s="13">
        <v>2016</v>
      </c>
      <c r="L68" s="64">
        <v>-23.819999999999993</v>
      </c>
      <c r="M68" s="68">
        <v>-7.9499999999999886</v>
      </c>
      <c r="N68" s="14"/>
      <c r="O68" s="1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1145350</v>
      </c>
      <c r="F69" s="156">
        <v>1298556</v>
      </c>
      <c r="G69" s="2">
        <f t="shared" si="1"/>
        <v>153206</v>
      </c>
      <c r="H69" s="44">
        <f t="shared" si="0"/>
        <v>0.1338</v>
      </c>
      <c r="I69" s="13" t="s">
        <v>870</v>
      </c>
      <c r="J69" s="16" t="s">
        <v>870</v>
      </c>
      <c r="K69" s="13" t="s">
        <v>915</v>
      </c>
      <c r="L69" s="64" t="s">
        <v>915</v>
      </c>
      <c r="M69" s="68" t="s">
        <v>915</v>
      </c>
      <c r="N69" s="14"/>
      <c r="O69" s="1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7213360</v>
      </c>
      <c r="F70" s="156">
        <v>8391515</v>
      </c>
      <c r="G70" s="2">
        <f t="shared" si="1"/>
        <v>1178155</v>
      </c>
      <c r="H70" s="44">
        <f t="shared" si="0"/>
        <v>0.1633</v>
      </c>
      <c r="I70" s="13" t="s">
        <v>870</v>
      </c>
      <c r="J70" s="16" t="s">
        <v>870</v>
      </c>
      <c r="K70" s="13">
        <v>2016</v>
      </c>
      <c r="L70" s="64">
        <v>-215.56999999999971</v>
      </c>
      <c r="M70" s="68">
        <v>-125.33999999999969</v>
      </c>
      <c r="N70" s="14"/>
      <c r="O70" s="1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33707</v>
      </c>
      <c r="F71" s="156">
        <v>108240</v>
      </c>
      <c r="G71" s="2">
        <f t="shared" si="1"/>
        <v>74533</v>
      </c>
      <c r="H71" s="44">
        <f t="shared" si="0"/>
        <v>2.2111999999999998</v>
      </c>
      <c r="I71" s="13">
        <v>1</v>
      </c>
      <c r="J71" s="16" t="s">
        <v>870</v>
      </c>
      <c r="K71" s="13" t="s">
        <v>915</v>
      </c>
      <c r="L71" s="64" t="s">
        <v>915</v>
      </c>
      <c r="M71" s="68" t="s">
        <v>915</v>
      </c>
      <c r="N71" s="14"/>
      <c r="O71" s="1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3462543</v>
      </c>
      <c r="F72" s="156">
        <v>4329719</v>
      </c>
      <c r="G72" s="2">
        <f t="shared" si="1"/>
        <v>867176</v>
      </c>
      <c r="H72" s="44">
        <f t="shared" si="0"/>
        <v>0.25040000000000001</v>
      </c>
      <c r="I72" s="13" t="s">
        <v>870</v>
      </c>
      <c r="J72" s="16" t="s">
        <v>870</v>
      </c>
      <c r="K72" s="13" t="s">
        <v>915</v>
      </c>
      <c r="L72" s="64" t="s">
        <v>915</v>
      </c>
      <c r="M72" s="68" t="s">
        <v>915</v>
      </c>
      <c r="N72" s="14"/>
      <c r="O72" s="1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4089448</v>
      </c>
      <c r="F73" s="156">
        <v>4948737</v>
      </c>
      <c r="G73" s="2">
        <f t="shared" si="1"/>
        <v>859289</v>
      </c>
      <c r="H73" s="44">
        <f t="shared" ref="H73:H136" si="2">ROUND(G73/E73,4)</f>
        <v>0.21010000000000001</v>
      </c>
      <c r="I73" s="13" t="s">
        <v>870</v>
      </c>
      <c r="J73" s="16" t="s">
        <v>870</v>
      </c>
      <c r="K73" s="13" t="s">
        <v>915</v>
      </c>
      <c r="L73" s="64" t="s">
        <v>915</v>
      </c>
      <c r="M73" s="68" t="s">
        <v>915</v>
      </c>
      <c r="N73" s="14"/>
      <c r="O73" s="1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1233124</v>
      </c>
      <c r="F74" s="156">
        <v>1457144</v>
      </c>
      <c r="G74" s="2">
        <f t="shared" ref="G74:G137" si="3">SUM(F74-E74)</f>
        <v>224020</v>
      </c>
      <c r="H74" s="44">
        <f t="shared" si="2"/>
        <v>0.1817</v>
      </c>
      <c r="I74" s="13" t="s">
        <v>870</v>
      </c>
      <c r="J74" s="16" t="s">
        <v>870</v>
      </c>
      <c r="K74" s="13">
        <v>2016</v>
      </c>
      <c r="L74" s="64">
        <v>-22.519999999999982</v>
      </c>
      <c r="M74" s="68">
        <v>-35.75</v>
      </c>
      <c r="N74" s="14"/>
      <c r="O74" s="1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1440109</v>
      </c>
      <c r="F75" s="156">
        <v>1744480</v>
      </c>
      <c r="G75" s="2">
        <f t="shared" si="3"/>
        <v>304371</v>
      </c>
      <c r="H75" s="44">
        <f t="shared" si="2"/>
        <v>0.2114</v>
      </c>
      <c r="I75" s="13" t="s">
        <v>870</v>
      </c>
      <c r="J75" s="16" t="s">
        <v>870</v>
      </c>
      <c r="K75" s="13" t="s">
        <v>915</v>
      </c>
      <c r="L75" s="64" t="s">
        <v>915</v>
      </c>
      <c r="M75" s="68" t="s">
        <v>915</v>
      </c>
      <c r="N75" s="14"/>
      <c r="O75" s="1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229327</v>
      </c>
      <c r="F76" s="156">
        <v>375651</v>
      </c>
      <c r="G76" s="2">
        <f t="shared" si="3"/>
        <v>146324</v>
      </c>
      <c r="H76" s="44">
        <f t="shared" si="2"/>
        <v>0.6381</v>
      </c>
      <c r="I76" s="13" t="s">
        <v>870</v>
      </c>
      <c r="J76" s="16" t="s">
        <v>870</v>
      </c>
      <c r="K76" s="13">
        <v>2016</v>
      </c>
      <c r="L76" s="64">
        <v>-11.109999999999957</v>
      </c>
      <c r="M76" s="68">
        <v>-6.9399999999999977</v>
      </c>
      <c r="N76" s="14"/>
      <c r="O76" s="1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3896864</v>
      </c>
      <c r="F77" s="156">
        <v>4594825</v>
      </c>
      <c r="G77" s="2">
        <f t="shared" si="3"/>
        <v>697961</v>
      </c>
      <c r="H77" s="44">
        <f t="shared" si="2"/>
        <v>0.17910000000000001</v>
      </c>
      <c r="I77" s="13" t="s">
        <v>870</v>
      </c>
      <c r="J77" s="16" t="s">
        <v>870</v>
      </c>
      <c r="K77" s="13" t="s">
        <v>915</v>
      </c>
      <c r="L77" s="64" t="s">
        <v>915</v>
      </c>
      <c r="M77" s="68" t="s">
        <v>915</v>
      </c>
      <c r="N77" s="14"/>
      <c r="O77" s="1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546993</v>
      </c>
      <c r="F78" s="156">
        <v>645274</v>
      </c>
      <c r="G78" s="2">
        <f t="shared" si="3"/>
        <v>98281</v>
      </c>
      <c r="H78" s="44">
        <f t="shared" si="2"/>
        <v>0.1797</v>
      </c>
      <c r="I78" s="13" t="s">
        <v>870</v>
      </c>
      <c r="J78" s="16" t="s">
        <v>870</v>
      </c>
      <c r="K78" s="13" t="s">
        <v>915</v>
      </c>
      <c r="L78" s="64" t="s">
        <v>915</v>
      </c>
      <c r="M78" s="68" t="s">
        <v>915</v>
      </c>
      <c r="N78" s="14"/>
      <c r="O78" s="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794487</v>
      </c>
      <c r="F79" s="156">
        <v>855687</v>
      </c>
      <c r="G79" s="2">
        <f t="shared" si="3"/>
        <v>61200</v>
      </c>
      <c r="H79" s="44">
        <f t="shared" si="2"/>
        <v>7.6999999999999999E-2</v>
      </c>
      <c r="I79" s="13" t="s">
        <v>870</v>
      </c>
      <c r="J79" s="16" t="s">
        <v>870</v>
      </c>
      <c r="K79" s="13">
        <v>2016</v>
      </c>
      <c r="L79" s="64">
        <v>-22.419999999999959</v>
      </c>
      <c r="M79" s="68">
        <v>-16.359999999999985</v>
      </c>
      <c r="N79" s="14"/>
      <c r="O79" s="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2163049</v>
      </c>
      <c r="F80" s="156">
        <v>2494982</v>
      </c>
      <c r="G80" s="2">
        <f t="shared" si="3"/>
        <v>331933</v>
      </c>
      <c r="H80" s="44">
        <f t="shared" si="2"/>
        <v>0.1535</v>
      </c>
      <c r="I80" s="13" t="s">
        <v>870</v>
      </c>
      <c r="J80" s="16" t="s">
        <v>870</v>
      </c>
      <c r="K80" s="13" t="s">
        <v>915</v>
      </c>
      <c r="L80" s="64" t="s">
        <v>915</v>
      </c>
      <c r="M80" s="68" t="s">
        <v>915</v>
      </c>
      <c r="N80" s="14"/>
      <c r="O80" s="1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800757</v>
      </c>
      <c r="F81" s="156">
        <v>918760</v>
      </c>
      <c r="G81" s="2">
        <f t="shared" si="3"/>
        <v>118003</v>
      </c>
      <c r="H81" s="44">
        <f t="shared" si="2"/>
        <v>0.1474</v>
      </c>
      <c r="I81" s="13" t="s">
        <v>870</v>
      </c>
      <c r="J81" s="16" t="s">
        <v>870</v>
      </c>
      <c r="K81" s="13" t="s">
        <v>915</v>
      </c>
      <c r="L81" s="64" t="s">
        <v>915</v>
      </c>
      <c r="M81" s="68" t="s">
        <v>915</v>
      </c>
      <c r="N81" s="14"/>
      <c r="O81" s="1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1130408</v>
      </c>
      <c r="F82" s="156">
        <v>1283457</v>
      </c>
      <c r="G82" s="2">
        <f t="shared" si="3"/>
        <v>153049</v>
      </c>
      <c r="H82" s="44">
        <f t="shared" si="2"/>
        <v>0.13539999999999999</v>
      </c>
      <c r="I82" s="13" t="s">
        <v>870</v>
      </c>
      <c r="J82" s="16" t="s">
        <v>870</v>
      </c>
      <c r="K82" s="13" t="s">
        <v>915</v>
      </c>
      <c r="L82" s="64" t="s">
        <v>915</v>
      </c>
      <c r="M82" s="68" t="s">
        <v>915</v>
      </c>
      <c r="N82" s="14"/>
      <c r="O82" s="1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2632906</v>
      </c>
      <c r="F83" s="156">
        <v>2986531</v>
      </c>
      <c r="G83" s="2">
        <f t="shared" si="3"/>
        <v>353625</v>
      </c>
      <c r="H83" s="44">
        <f t="shared" si="2"/>
        <v>0.1343</v>
      </c>
      <c r="I83" s="13" t="s">
        <v>870</v>
      </c>
      <c r="J83" s="16" t="s">
        <v>870</v>
      </c>
      <c r="K83" s="13">
        <v>2016</v>
      </c>
      <c r="L83" s="64">
        <v>-21.409999999999854</v>
      </c>
      <c r="M83" s="68">
        <v>-26.970000000000027</v>
      </c>
      <c r="N83" s="14"/>
      <c r="O83" s="1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2109839</v>
      </c>
      <c r="F84" s="156">
        <v>2433168</v>
      </c>
      <c r="G84" s="2">
        <f t="shared" si="3"/>
        <v>323329</v>
      </c>
      <c r="H84" s="44">
        <f t="shared" si="2"/>
        <v>0.1532</v>
      </c>
      <c r="I84" s="13" t="s">
        <v>870</v>
      </c>
      <c r="J84" s="16" t="s">
        <v>870</v>
      </c>
      <c r="K84" s="13" t="s">
        <v>915</v>
      </c>
      <c r="L84" s="64" t="s">
        <v>915</v>
      </c>
      <c r="M84" s="68" t="s">
        <v>915</v>
      </c>
      <c r="N84" s="14"/>
      <c r="O84" s="1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1479844</v>
      </c>
      <c r="F85" s="156">
        <v>1614729</v>
      </c>
      <c r="G85" s="2">
        <f t="shared" si="3"/>
        <v>134885</v>
      </c>
      <c r="H85" s="44">
        <f t="shared" si="2"/>
        <v>9.11E-2</v>
      </c>
      <c r="I85" s="13" t="s">
        <v>870</v>
      </c>
      <c r="J85" s="16" t="s">
        <v>870</v>
      </c>
      <c r="K85" s="13">
        <v>2016</v>
      </c>
      <c r="L85" s="64">
        <v>-26.230000000000018</v>
      </c>
      <c r="M85" s="68">
        <v>-8.2899999999999636</v>
      </c>
      <c r="N85" s="14"/>
      <c r="O85" s="1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2153043</v>
      </c>
      <c r="F86" s="156">
        <v>2607827</v>
      </c>
      <c r="G86" s="2">
        <f t="shared" si="3"/>
        <v>454784</v>
      </c>
      <c r="H86" s="44">
        <f t="shared" si="2"/>
        <v>0.2112</v>
      </c>
      <c r="I86" s="13" t="s">
        <v>870</v>
      </c>
      <c r="J86" s="16" t="s">
        <v>870</v>
      </c>
      <c r="K86" s="13" t="s">
        <v>915</v>
      </c>
      <c r="L86" s="64" t="s">
        <v>915</v>
      </c>
      <c r="M86" s="68" t="s">
        <v>915</v>
      </c>
      <c r="N86" s="14"/>
      <c r="O86" s="1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1991482</v>
      </c>
      <c r="F87" s="156">
        <v>2317744</v>
      </c>
      <c r="G87" s="2">
        <f t="shared" si="3"/>
        <v>326262</v>
      </c>
      <c r="H87" s="44">
        <f t="shared" si="2"/>
        <v>0.1638</v>
      </c>
      <c r="I87" s="13" t="s">
        <v>870</v>
      </c>
      <c r="J87" s="16" t="s">
        <v>870</v>
      </c>
      <c r="K87" s="13">
        <v>2016</v>
      </c>
      <c r="L87" s="64">
        <v>-13.460000000000036</v>
      </c>
      <c r="M87" s="68">
        <v>-32.509999999999991</v>
      </c>
      <c r="N87" s="14"/>
      <c r="O87" s="14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12919722</v>
      </c>
      <c r="F88" s="156">
        <v>15260023</v>
      </c>
      <c r="G88" s="2">
        <f t="shared" si="3"/>
        <v>2340301</v>
      </c>
      <c r="H88" s="44">
        <f t="shared" si="2"/>
        <v>0.18110000000000001</v>
      </c>
      <c r="I88" s="13" t="s">
        <v>870</v>
      </c>
      <c r="J88" s="16" t="s">
        <v>870</v>
      </c>
      <c r="K88" s="13" t="s">
        <v>915</v>
      </c>
      <c r="L88" s="64" t="s">
        <v>915</v>
      </c>
      <c r="M88" s="68" t="s">
        <v>915</v>
      </c>
      <c r="N88" s="14"/>
      <c r="O88" s="1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218848</v>
      </c>
      <c r="F89" s="156">
        <v>583795</v>
      </c>
      <c r="G89" s="2">
        <f t="shared" si="3"/>
        <v>364947</v>
      </c>
      <c r="H89" s="44">
        <f t="shared" si="2"/>
        <v>1.6676</v>
      </c>
      <c r="I89" s="13" t="s">
        <v>870</v>
      </c>
      <c r="J89" s="16" t="s">
        <v>870</v>
      </c>
      <c r="K89" s="13" t="s">
        <v>915</v>
      </c>
      <c r="L89" s="64" t="s">
        <v>915</v>
      </c>
      <c r="M89" s="68" t="s">
        <v>915</v>
      </c>
      <c r="N89" s="14"/>
      <c r="O89" s="1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834891</v>
      </c>
      <c r="F90" s="156">
        <v>879468</v>
      </c>
      <c r="G90" s="2">
        <f t="shared" si="3"/>
        <v>44577</v>
      </c>
      <c r="H90" s="44">
        <f t="shared" si="2"/>
        <v>5.3400000000000003E-2</v>
      </c>
      <c r="I90" s="13" t="s">
        <v>870</v>
      </c>
      <c r="J90" s="16" t="s">
        <v>870</v>
      </c>
      <c r="K90" s="13">
        <v>2016</v>
      </c>
      <c r="L90" s="64">
        <v>-24.349999999999966</v>
      </c>
      <c r="M90" s="68">
        <v>-14.610000000000014</v>
      </c>
      <c r="N90" s="14"/>
      <c r="O90" s="1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1505238</v>
      </c>
      <c r="F91" s="156">
        <v>1709723</v>
      </c>
      <c r="G91" s="2">
        <f t="shared" si="3"/>
        <v>204485</v>
      </c>
      <c r="H91" s="44">
        <f t="shared" si="2"/>
        <v>0.1358</v>
      </c>
      <c r="I91" s="13" t="s">
        <v>870</v>
      </c>
      <c r="J91" s="16" t="s">
        <v>870</v>
      </c>
      <c r="K91" s="13">
        <v>2016</v>
      </c>
      <c r="L91" s="64">
        <v>-16.25</v>
      </c>
      <c r="M91" s="68">
        <v>-18.439999999999998</v>
      </c>
      <c r="N91" s="14"/>
      <c r="O91" s="14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1250920</v>
      </c>
      <c r="F92" s="156">
        <v>1534304</v>
      </c>
      <c r="G92" s="2">
        <f t="shared" si="3"/>
        <v>283384</v>
      </c>
      <c r="H92" s="44">
        <f t="shared" si="2"/>
        <v>0.22650000000000001</v>
      </c>
      <c r="I92" s="13" t="s">
        <v>870</v>
      </c>
      <c r="J92" s="16" t="s">
        <v>870</v>
      </c>
      <c r="K92" s="13" t="s">
        <v>915</v>
      </c>
      <c r="L92" s="64" t="s">
        <v>915</v>
      </c>
      <c r="M92" s="68" t="s">
        <v>915</v>
      </c>
      <c r="N92" s="14"/>
      <c r="O92" s="1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1562911</v>
      </c>
      <c r="F93" s="156">
        <v>1783586</v>
      </c>
      <c r="G93" s="2">
        <f t="shared" si="3"/>
        <v>220675</v>
      </c>
      <c r="H93" s="44">
        <f t="shared" si="2"/>
        <v>0.14119999999999999</v>
      </c>
      <c r="I93" s="13" t="s">
        <v>870</v>
      </c>
      <c r="J93" s="16" t="s">
        <v>870</v>
      </c>
      <c r="K93" s="13">
        <v>2016</v>
      </c>
      <c r="L93" s="64">
        <v>-6.7400000000000091</v>
      </c>
      <c r="M93" s="68">
        <v>-21</v>
      </c>
      <c r="N93" s="14"/>
      <c r="O93" s="1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40" customFormat="1" x14ac:dyDescent="0.2">
      <c r="A94" s="46" t="s">
        <v>174</v>
      </c>
      <c r="B94" s="47" t="s">
        <v>175</v>
      </c>
      <c r="C94" s="47" t="s">
        <v>181</v>
      </c>
      <c r="D94" s="47" t="s">
        <v>881</v>
      </c>
      <c r="E94" s="26">
        <v>4680578</v>
      </c>
      <c r="F94" s="156">
        <v>5304582</v>
      </c>
      <c r="G94" s="2">
        <f t="shared" si="3"/>
        <v>624004</v>
      </c>
      <c r="H94" s="44">
        <f t="shared" si="2"/>
        <v>0.1333</v>
      </c>
      <c r="I94" s="13" t="s">
        <v>870</v>
      </c>
      <c r="J94" s="16" t="s">
        <v>870</v>
      </c>
      <c r="K94" s="13">
        <v>2016</v>
      </c>
      <c r="L94" s="64">
        <v>-74.949999999999818</v>
      </c>
      <c r="M94" s="68">
        <v>-43.909999999999854</v>
      </c>
      <c r="N94" s="14"/>
      <c r="O94" s="1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150700</v>
      </c>
      <c r="F95" s="156">
        <v>226885</v>
      </c>
      <c r="G95" s="2">
        <f t="shared" si="3"/>
        <v>76185</v>
      </c>
      <c r="H95" s="44">
        <f t="shared" si="2"/>
        <v>0.50549999999999995</v>
      </c>
      <c r="I95" s="13">
        <v>1</v>
      </c>
      <c r="J95" s="16" t="s">
        <v>870</v>
      </c>
      <c r="K95" s="13">
        <v>2016</v>
      </c>
      <c r="L95" s="64">
        <v>-34.299999999999955</v>
      </c>
      <c r="M95" s="68">
        <v>-23.640000000000043</v>
      </c>
      <c r="N95" s="14"/>
      <c r="O95" s="1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478315</v>
      </c>
      <c r="F96" s="156">
        <v>562340</v>
      </c>
      <c r="G96" s="2">
        <f t="shared" si="3"/>
        <v>84025</v>
      </c>
      <c r="H96" s="44">
        <f t="shared" si="2"/>
        <v>0.1757</v>
      </c>
      <c r="I96" s="13" t="s">
        <v>870</v>
      </c>
      <c r="J96" s="16" t="s">
        <v>870</v>
      </c>
      <c r="K96" s="13" t="s">
        <v>915</v>
      </c>
      <c r="L96" s="64" t="s">
        <v>915</v>
      </c>
      <c r="M96" s="68" t="s">
        <v>915</v>
      </c>
      <c r="N96" s="14"/>
      <c r="O96" s="1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59412</v>
      </c>
      <c r="F97" s="156">
        <v>101428</v>
      </c>
      <c r="G97" s="2">
        <f t="shared" si="3"/>
        <v>42016</v>
      </c>
      <c r="H97" s="44">
        <f t="shared" si="2"/>
        <v>0.70720000000000005</v>
      </c>
      <c r="I97" s="13" t="s">
        <v>870</v>
      </c>
      <c r="J97" s="16" t="s">
        <v>870</v>
      </c>
      <c r="K97" s="13">
        <v>2016</v>
      </c>
      <c r="L97" s="64">
        <v>-4.2900000000000205</v>
      </c>
      <c r="M97" s="68">
        <v>-1.9500000000000028</v>
      </c>
      <c r="N97" s="14"/>
      <c r="O97" s="1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1202272</v>
      </c>
      <c r="F98" s="156">
        <v>1391626</v>
      </c>
      <c r="G98" s="2">
        <f t="shared" si="3"/>
        <v>189354</v>
      </c>
      <c r="H98" s="44">
        <f t="shared" si="2"/>
        <v>0.1575</v>
      </c>
      <c r="I98" s="13" t="s">
        <v>870</v>
      </c>
      <c r="J98" s="16" t="s">
        <v>870</v>
      </c>
      <c r="K98" s="13" t="s">
        <v>915</v>
      </c>
      <c r="L98" s="64" t="s">
        <v>915</v>
      </c>
      <c r="M98" s="68" t="s">
        <v>915</v>
      </c>
      <c r="N98" s="14"/>
      <c r="O98" s="1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62163183</v>
      </c>
      <c r="F99" s="156">
        <v>76519183</v>
      </c>
      <c r="G99" s="2">
        <f t="shared" si="3"/>
        <v>14356000</v>
      </c>
      <c r="H99" s="44">
        <f t="shared" si="2"/>
        <v>0.23089999999999999</v>
      </c>
      <c r="I99" s="13" t="s">
        <v>870</v>
      </c>
      <c r="J99" s="16" t="s">
        <v>870</v>
      </c>
      <c r="K99" s="13" t="s">
        <v>915</v>
      </c>
      <c r="L99" s="64" t="s">
        <v>915</v>
      </c>
      <c r="M99" s="68" t="s">
        <v>915</v>
      </c>
      <c r="N99" s="14"/>
      <c r="O99" s="1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36125191</v>
      </c>
      <c r="F100" s="156">
        <v>45645549</v>
      </c>
      <c r="G100" s="2">
        <f t="shared" si="3"/>
        <v>9520358</v>
      </c>
      <c r="H100" s="44">
        <f t="shared" si="2"/>
        <v>0.26350000000000001</v>
      </c>
      <c r="I100" s="13" t="s">
        <v>870</v>
      </c>
      <c r="J100" s="16" t="s">
        <v>870</v>
      </c>
      <c r="K100" s="13" t="s">
        <v>915</v>
      </c>
      <c r="L100" s="64" t="s">
        <v>915</v>
      </c>
      <c r="M100" s="68" t="s">
        <v>915</v>
      </c>
      <c r="N100" s="14"/>
      <c r="O100" s="1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9087370</v>
      </c>
      <c r="F101" s="156">
        <v>10714605</v>
      </c>
      <c r="G101" s="2">
        <f t="shared" si="3"/>
        <v>1627235</v>
      </c>
      <c r="H101" s="44">
        <f t="shared" si="2"/>
        <v>0.17910000000000001</v>
      </c>
      <c r="I101" s="13" t="s">
        <v>870</v>
      </c>
      <c r="J101" s="16" t="s">
        <v>870</v>
      </c>
      <c r="K101" s="13" t="s">
        <v>915</v>
      </c>
      <c r="L101" s="64" t="s">
        <v>915</v>
      </c>
      <c r="M101" s="68" t="s">
        <v>915</v>
      </c>
      <c r="N101" s="14"/>
      <c r="O101" s="1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3636991</v>
      </c>
      <c r="F102" s="156">
        <v>4225604</v>
      </c>
      <c r="G102" s="2">
        <f t="shared" si="3"/>
        <v>588613</v>
      </c>
      <c r="H102" s="44">
        <f t="shared" si="2"/>
        <v>0.1618</v>
      </c>
      <c r="I102" s="13" t="s">
        <v>870</v>
      </c>
      <c r="J102" s="16" t="s">
        <v>870</v>
      </c>
      <c r="K102" s="13">
        <v>2016</v>
      </c>
      <c r="L102" s="64">
        <v>-24.220000000000027</v>
      </c>
      <c r="M102" s="68">
        <v>-21.629999999999882</v>
      </c>
      <c r="N102" s="14"/>
      <c r="O102" s="1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4714363</v>
      </c>
      <c r="F103" s="156">
        <v>5491408</v>
      </c>
      <c r="G103" s="2">
        <f t="shared" si="3"/>
        <v>777045</v>
      </c>
      <c r="H103" s="44">
        <f t="shared" si="2"/>
        <v>0.1648</v>
      </c>
      <c r="I103" s="13" t="s">
        <v>870</v>
      </c>
      <c r="J103" s="16" t="s">
        <v>870</v>
      </c>
      <c r="K103" s="13" t="s">
        <v>915</v>
      </c>
      <c r="L103" s="64" t="s">
        <v>915</v>
      </c>
      <c r="M103" s="68" t="s">
        <v>915</v>
      </c>
      <c r="N103" s="14"/>
      <c r="O103" s="1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1165962</v>
      </c>
      <c r="F104" s="156">
        <v>1278336</v>
      </c>
      <c r="G104" s="2">
        <f t="shared" si="3"/>
        <v>112374</v>
      </c>
      <c r="H104" s="44">
        <f t="shared" si="2"/>
        <v>9.64E-2</v>
      </c>
      <c r="I104" s="13" t="s">
        <v>870</v>
      </c>
      <c r="J104" s="16" t="s">
        <v>870</v>
      </c>
      <c r="K104" s="13" t="s">
        <v>915</v>
      </c>
      <c r="L104" s="64" t="s">
        <v>915</v>
      </c>
      <c r="M104" s="68" t="s">
        <v>915</v>
      </c>
      <c r="N104" s="14"/>
      <c r="O104" s="1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618705</v>
      </c>
      <c r="F105" s="156">
        <v>900812</v>
      </c>
      <c r="G105" s="2">
        <f t="shared" si="3"/>
        <v>282107</v>
      </c>
      <c r="H105" s="44">
        <f t="shared" si="2"/>
        <v>0.45600000000000002</v>
      </c>
      <c r="I105" s="13">
        <v>1</v>
      </c>
      <c r="J105" s="16" t="s">
        <v>870</v>
      </c>
      <c r="K105" s="13">
        <v>2016</v>
      </c>
      <c r="L105" s="64">
        <v>-14.220000000000027</v>
      </c>
      <c r="M105" s="68">
        <v>-22.950000000000045</v>
      </c>
      <c r="N105" s="14"/>
      <c r="O105" s="1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568766</v>
      </c>
      <c r="F106" s="156">
        <v>680528</v>
      </c>
      <c r="G106" s="2">
        <f t="shared" si="3"/>
        <v>111762</v>
      </c>
      <c r="H106" s="44">
        <f t="shared" si="2"/>
        <v>0.19650000000000001</v>
      </c>
      <c r="I106" s="13" t="s">
        <v>870</v>
      </c>
      <c r="J106" s="16" t="s">
        <v>870</v>
      </c>
      <c r="K106" s="13" t="s">
        <v>915</v>
      </c>
      <c r="L106" s="64" t="s">
        <v>915</v>
      </c>
      <c r="M106" s="68" t="s">
        <v>915</v>
      </c>
      <c r="N106" s="14"/>
      <c r="O106" s="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1199802</v>
      </c>
      <c r="F107" s="156">
        <v>1398840</v>
      </c>
      <c r="G107" s="2">
        <f t="shared" si="3"/>
        <v>199038</v>
      </c>
      <c r="H107" s="44">
        <f t="shared" si="2"/>
        <v>0.16589999999999999</v>
      </c>
      <c r="I107" s="13" t="s">
        <v>870</v>
      </c>
      <c r="J107" s="16" t="s">
        <v>870</v>
      </c>
      <c r="K107" s="13" t="s">
        <v>915</v>
      </c>
      <c r="L107" s="64" t="s">
        <v>915</v>
      </c>
      <c r="M107" s="68" t="s">
        <v>915</v>
      </c>
      <c r="N107" s="14"/>
      <c r="O107" s="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2077667</v>
      </c>
      <c r="F108" s="156">
        <v>2419829</v>
      </c>
      <c r="G108" s="2">
        <f t="shared" si="3"/>
        <v>342162</v>
      </c>
      <c r="H108" s="44">
        <f t="shared" si="2"/>
        <v>0.16470000000000001</v>
      </c>
      <c r="I108" s="13" t="s">
        <v>870</v>
      </c>
      <c r="J108" s="16" t="s">
        <v>870</v>
      </c>
      <c r="K108" s="13" t="s">
        <v>915</v>
      </c>
      <c r="L108" s="64" t="s">
        <v>915</v>
      </c>
      <c r="M108" s="68" t="s">
        <v>915</v>
      </c>
      <c r="N108" s="14"/>
      <c r="O108" s="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4238987</v>
      </c>
      <c r="F109" s="156">
        <v>5309323</v>
      </c>
      <c r="G109" s="2">
        <f t="shared" si="3"/>
        <v>1070336</v>
      </c>
      <c r="H109" s="44">
        <f t="shared" si="2"/>
        <v>0.2525</v>
      </c>
      <c r="I109" s="13" t="s">
        <v>870</v>
      </c>
      <c r="J109" s="16" t="s">
        <v>870</v>
      </c>
      <c r="K109" s="13" t="s">
        <v>915</v>
      </c>
      <c r="L109" s="64" t="s">
        <v>915</v>
      </c>
      <c r="M109" s="68" t="s">
        <v>915</v>
      </c>
      <c r="N109" s="14"/>
      <c r="O109" s="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781361</v>
      </c>
      <c r="F110" s="156">
        <v>904023</v>
      </c>
      <c r="G110" s="2">
        <f t="shared" si="3"/>
        <v>122662</v>
      </c>
      <c r="H110" s="44">
        <f t="shared" si="2"/>
        <v>0.157</v>
      </c>
      <c r="I110" s="13" t="s">
        <v>870</v>
      </c>
      <c r="J110" s="16" t="s">
        <v>870</v>
      </c>
      <c r="K110" s="13">
        <v>2016</v>
      </c>
      <c r="L110" s="64">
        <v>-10.189999999999998</v>
      </c>
      <c r="M110" s="68">
        <v>-17.22</v>
      </c>
      <c r="N110" s="14"/>
      <c r="O110" s="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1381139</v>
      </c>
      <c r="F111" s="156">
        <v>1490045</v>
      </c>
      <c r="G111" s="2">
        <f t="shared" si="3"/>
        <v>108906</v>
      </c>
      <c r="H111" s="44">
        <f t="shared" si="2"/>
        <v>7.8899999999999998E-2</v>
      </c>
      <c r="I111" s="13" t="s">
        <v>870</v>
      </c>
      <c r="J111" s="16" t="s">
        <v>870</v>
      </c>
      <c r="K111" s="13">
        <v>2016</v>
      </c>
      <c r="L111" s="64">
        <v>-47.259999999999991</v>
      </c>
      <c r="M111" s="68">
        <v>-16.930000000000007</v>
      </c>
      <c r="N111" s="14"/>
      <c r="O111" s="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896855</v>
      </c>
      <c r="F112" s="156">
        <v>1143414</v>
      </c>
      <c r="G112" s="2">
        <f t="shared" si="3"/>
        <v>246559</v>
      </c>
      <c r="H112" s="44">
        <f t="shared" si="2"/>
        <v>0.27489999999999998</v>
      </c>
      <c r="I112" s="13" t="s">
        <v>870</v>
      </c>
      <c r="J112" s="16" t="s">
        <v>870</v>
      </c>
      <c r="K112" s="13" t="s">
        <v>915</v>
      </c>
      <c r="L112" s="64" t="s">
        <v>915</v>
      </c>
      <c r="M112" s="68" t="s">
        <v>915</v>
      </c>
      <c r="N112" s="14"/>
      <c r="O112" s="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49505126</v>
      </c>
      <c r="F113" s="156">
        <v>58110770</v>
      </c>
      <c r="G113" s="2">
        <f t="shared" si="3"/>
        <v>8605644</v>
      </c>
      <c r="H113" s="44">
        <f t="shared" si="2"/>
        <v>0.17380000000000001</v>
      </c>
      <c r="I113" s="13" t="s">
        <v>870</v>
      </c>
      <c r="J113" s="16" t="s">
        <v>870</v>
      </c>
      <c r="K113" s="13">
        <v>2016</v>
      </c>
      <c r="L113" s="64">
        <v>-293.0099999999984</v>
      </c>
      <c r="M113" s="68">
        <v>-214.19999999999891</v>
      </c>
      <c r="N113" s="14"/>
      <c r="O113" s="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1418068</v>
      </c>
      <c r="F114" s="156">
        <v>1548592</v>
      </c>
      <c r="G114" s="2">
        <f t="shared" si="3"/>
        <v>130524</v>
      </c>
      <c r="H114" s="44">
        <f t="shared" si="2"/>
        <v>9.1999999999999998E-2</v>
      </c>
      <c r="I114" s="13" t="s">
        <v>870</v>
      </c>
      <c r="J114" s="16" t="s">
        <v>870</v>
      </c>
      <c r="K114" s="13">
        <v>2016</v>
      </c>
      <c r="L114" s="64">
        <v>-52.529999999999973</v>
      </c>
      <c r="M114" s="68">
        <v>-30.639999999999986</v>
      </c>
      <c r="N114" s="14"/>
      <c r="O114" s="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6883727</v>
      </c>
      <c r="F115" s="156">
        <v>8141293</v>
      </c>
      <c r="G115" s="2">
        <f t="shared" si="3"/>
        <v>1257566</v>
      </c>
      <c r="H115" s="44">
        <f t="shared" si="2"/>
        <v>0.1827</v>
      </c>
      <c r="I115" s="13" t="s">
        <v>870</v>
      </c>
      <c r="J115" s="16" t="s">
        <v>870</v>
      </c>
      <c r="K115" s="13" t="s">
        <v>915</v>
      </c>
      <c r="L115" s="64" t="s">
        <v>915</v>
      </c>
      <c r="M115" s="68" t="s">
        <v>915</v>
      </c>
      <c r="N115" s="14"/>
      <c r="O115" s="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892430</v>
      </c>
      <c r="F116" s="156">
        <v>1079217</v>
      </c>
      <c r="G116" s="2">
        <f t="shared" si="3"/>
        <v>186787</v>
      </c>
      <c r="H116" s="44">
        <f t="shared" si="2"/>
        <v>0.20930000000000001</v>
      </c>
      <c r="I116" s="13" t="s">
        <v>870</v>
      </c>
      <c r="J116" s="16" t="s">
        <v>870</v>
      </c>
      <c r="K116" s="13" t="s">
        <v>915</v>
      </c>
      <c r="L116" s="64" t="s">
        <v>915</v>
      </c>
      <c r="M116" s="68" t="s">
        <v>915</v>
      </c>
      <c r="N116" s="14"/>
      <c r="O116" s="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2042371</v>
      </c>
      <c r="F117" s="156">
        <v>2241678</v>
      </c>
      <c r="G117" s="2">
        <f t="shared" si="3"/>
        <v>199307</v>
      </c>
      <c r="H117" s="44">
        <f t="shared" si="2"/>
        <v>9.7600000000000006E-2</v>
      </c>
      <c r="I117" s="13" t="s">
        <v>870</v>
      </c>
      <c r="J117" s="16" t="s">
        <v>870</v>
      </c>
      <c r="K117" s="13">
        <v>2016</v>
      </c>
      <c r="L117" s="64">
        <v>-64.840000000000032</v>
      </c>
      <c r="M117" s="68">
        <v>-49.540000000000077</v>
      </c>
      <c r="N117" s="14"/>
      <c r="O117" s="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651635</v>
      </c>
      <c r="F118" s="156">
        <v>795034</v>
      </c>
      <c r="G118" s="2">
        <f t="shared" si="3"/>
        <v>143399</v>
      </c>
      <c r="H118" s="44">
        <f t="shared" si="2"/>
        <v>0.22009999999999999</v>
      </c>
      <c r="I118" s="13" t="s">
        <v>870</v>
      </c>
      <c r="J118" s="16" t="s">
        <v>870</v>
      </c>
      <c r="K118" s="13" t="s">
        <v>915</v>
      </c>
      <c r="L118" s="64" t="s">
        <v>915</v>
      </c>
      <c r="M118" s="68" t="s">
        <v>915</v>
      </c>
      <c r="N118" s="14"/>
      <c r="O118" s="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688511</v>
      </c>
      <c r="F119" s="156">
        <v>819190</v>
      </c>
      <c r="G119" s="2">
        <f t="shared" si="3"/>
        <v>130679</v>
      </c>
      <c r="H119" s="44">
        <f t="shared" si="2"/>
        <v>0.1898</v>
      </c>
      <c r="I119" s="13" t="s">
        <v>870</v>
      </c>
      <c r="J119" s="16" t="s">
        <v>870</v>
      </c>
      <c r="K119" s="13">
        <v>2016</v>
      </c>
      <c r="L119" s="64">
        <v>-0.29000000000002046</v>
      </c>
      <c r="M119" s="68">
        <v>0.66999999999998749</v>
      </c>
      <c r="N119" s="14"/>
      <c r="O119" s="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5181</v>
      </c>
      <c r="F120" s="156">
        <v>22291</v>
      </c>
      <c r="G120" s="2">
        <f t="shared" si="3"/>
        <v>17110</v>
      </c>
      <c r="H120" s="44">
        <f t="shared" si="2"/>
        <v>3.3025000000000002</v>
      </c>
      <c r="I120" s="13">
        <v>1</v>
      </c>
      <c r="J120" s="16" t="s">
        <v>870</v>
      </c>
      <c r="K120" s="13" t="s">
        <v>915</v>
      </c>
      <c r="L120" s="64" t="s">
        <v>915</v>
      </c>
      <c r="M120" s="68" t="s">
        <v>915</v>
      </c>
      <c r="N120" s="14"/>
      <c r="O120" s="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484074</v>
      </c>
      <c r="F121" s="156">
        <v>866993</v>
      </c>
      <c r="G121" s="2">
        <f t="shared" si="3"/>
        <v>382919</v>
      </c>
      <c r="H121" s="44">
        <f t="shared" si="2"/>
        <v>0.79100000000000004</v>
      </c>
      <c r="I121" s="13" t="s">
        <v>870</v>
      </c>
      <c r="J121" s="16" t="s">
        <v>870</v>
      </c>
      <c r="K121" s="13" t="s">
        <v>915</v>
      </c>
      <c r="L121" s="64" t="s">
        <v>915</v>
      </c>
      <c r="M121" s="68" t="s">
        <v>915</v>
      </c>
      <c r="N121" s="14"/>
      <c r="O121" s="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1421951</v>
      </c>
      <c r="F122" s="156">
        <v>1680772</v>
      </c>
      <c r="G122" s="2">
        <f t="shared" si="3"/>
        <v>258821</v>
      </c>
      <c r="H122" s="44">
        <f t="shared" si="2"/>
        <v>0.182</v>
      </c>
      <c r="I122" s="13" t="s">
        <v>870</v>
      </c>
      <c r="J122" s="16" t="s">
        <v>870</v>
      </c>
      <c r="K122" s="13">
        <v>2016</v>
      </c>
      <c r="L122" s="64">
        <v>-7.5099999999999909</v>
      </c>
      <c r="M122" s="68">
        <v>-21.220000000000027</v>
      </c>
      <c r="N122" s="14"/>
      <c r="O122" s="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702590</v>
      </c>
      <c r="F123" s="156">
        <v>793356</v>
      </c>
      <c r="G123" s="2">
        <f t="shared" si="3"/>
        <v>90766</v>
      </c>
      <c r="H123" s="44">
        <f t="shared" si="2"/>
        <v>0.12920000000000001</v>
      </c>
      <c r="I123" s="13" t="s">
        <v>870</v>
      </c>
      <c r="J123" s="16" t="s">
        <v>870</v>
      </c>
      <c r="K123" s="13">
        <v>2016</v>
      </c>
      <c r="L123" s="64">
        <v>-15.620000000000005</v>
      </c>
      <c r="M123" s="68">
        <v>-10.759999999999991</v>
      </c>
      <c r="N123" s="14"/>
      <c r="O123" s="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5152998</v>
      </c>
      <c r="F124" s="156">
        <v>6116301</v>
      </c>
      <c r="G124" s="2">
        <f t="shared" si="3"/>
        <v>963303</v>
      </c>
      <c r="H124" s="44">
        <f t="shared" si="2"/>
        <v>0.18690000000000001</v>
      </c>
      <c r="I124" s="13" t="s">
        <v>870</v>
      </c>
      <c r="J124" s="16" t="s">
        <v>870</v>
      </c>
      <c r="K124" s="13">
        <v>2016</v>
      </c>
      <c r="L124" s="64">
        <v>-21.010000000000218</v>
      </c>
      <c r="M124" s="68">
        <v>-28.950000000000045</v>
      </c>
      <c r="N124" s="14"/>
      <c r="O124" s="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3324097</v>
      </c>
      <c r="F125" s="156">
        <v>3840783</v>
      </c>
      <c r="G125" s="2">
        <f t="shared" si="3"/>
        <v>516686</v>
      </c>
      <c r="H125" s="44">
        <f t="shared" si="2"/>
        <v>0.15540000000000001</v>
      </c>
      <c r="I125" s="13" t="s">
        <v>870</v>
      </c>
      <c r="J125" s="16" t="s">
        <v>870</v>
      </c>
      <c r="K125" s="13" t="s">
        <v>915</v>
      </c>
      <c r="L125" s="64" t="s">
        <v>915</v>
      </c>
      <c r="M125" s="68" t="s">
        <v>915</v>
      </c>
      <c r="N125" s="14"/>
      <c r="O125" s="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228706</v>
      </c>
      <c r="F126" s="156">
        <v>280459</v>
      </c>
      <c r="G126" s="2">
        <f t="shared" si="3"/>
        <v>51753</v>
      </c>
      <c r="H126" s="44">
        <f t="shared" si="2"/>
        <v>0.2263</v>
      </c>
      <c r="I126" s="13" t="s">
        <v>870</v>
      </c>
      <c r="J126" s="16" t="s">
        <v>870</v>
      </c>
      <c r="K126" s="13" t="s">
        <v>915</v>
      </c>
      <c r="L126" s="64" t="s">
        <v>915</v>
      </c>
      <c r="M126" s="68" t="s">
        <v>915</v>
      </c>
      <c r="N126" s="14"/>
      <c r="O126" s="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1150557</v>
      </c>
      <c r="F127" s="156">
        <v>1342745</v>
      </c>
      <c r="G127" s="2">
        <f t="shared" si="3"/>
        <v>192188</v>
      </c>
      <c r="H127" s="44">
        <f t="shared" si="2"/>
        <v>0.16700000000000001</v>
      </c>
      <c r="I127" s="13" t="s">
        <v>870</v>
      </c>
      <c r="J127" s="16" t="s">
        <v>870</v>
      </c>
      <c r="K127" s="13" t="s">
        <v>915</v>
      </c>
      <c r="L127" s="64" t="s">
        <v>915</v>
      </c>
      <c r="M127" s="68" t="s">
        <v>915</v>
      </c>
      <c r="N127" s="14"/>
      <c r="O127" s="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1180980</v>
      </c>
      <c r="F128" s="156">
        <v>1258000</v>
      </c>
      <c r="G128" s="2">
        <f t="shared" si="3"/>
        <v>77020</v>
      </c>
      <c r="H128" s="44">
        <f t="shared" si="2"/>
        <v>6.5199999999999994E-2</v>
      </c>
      <c r="I128" s="13" t="s">
        <v>870</v>
      </c>
      <c r="J128" s="16" t="s">
        <v>870</v>
      </c>
      <c r="K128" s="13">
        <v>2016</v>
      </c>
      <c r="L128" s="64">
        <v>-58.120000000000005</v>
      </c>
      <c r="M128" s="68">
        <v>-60.460000000000036</v>
      </c>
      <c r="N128" s="14"/>
      <c r="O128" s="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6149321</v>
      </c>
      <c r="F129" s="156">
        <v>7184209</v>
      </c>
      <c r="G129" s="2">
        <f t="shared" si="3"/>
        <v>1034888</v>
      </c>
      <c r="H129" s="44">
        <f t="shared" si="2"/>
        <v>0.16830000000000001</v>
      </c>
      <c r="I129" s="13" t="s">
        <v>870</v>
      </c>
      <c r="J129" s="16" t="s">
        <v>870</v>
      </c>
      <c r="K129" s="13">
        <v>2016</v>
      </c>
      <c r="L129" s="64">
        <v>-22.869999999999891</v>
      </c>
      <c r="M129" s="68">
        <v>5.4399999999998272</v>
      </c>
      <c r="N129" s="14"/>
      <c r="O129" s="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5141802</v>
      </c>
      <c r="F130" s="156">
        <v>5853357</v>
      </c>
      <c r="G130" s="2">
        <f t="shared" si="3"/>
        <v>711555</v>
      </c>
      <c r="H130" s="44">
        <f t="shared" si="2"/>
        <v>0.1384</v>
      </c>
      <c r="I130" s="13" t="s">
        <v>870</v>
      </c>
      <c r="J130" s="16" t="s">
        <v>870</v>
      </c>
      <c r="K130" s="13">
        <v>2016</v>
      </c>
      <c r="L130" s="64">
        <v>-80.929999999999836</v>
      </c>
      <c r="M130" s="68">
        <v>-44.039999999999964</v>
      </c>
      <c r="N130" s="14"/>
      <c r="O130" s="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2084999</v>
      </c>
      <c r="F131" s="156">
        <v>2459685</v>
      </c>
      <c r="G131" s="2">
        <f t="shared" si="3"/>
        <v>374686</v>
      </c>
      <c r="H131" s="44">
        <f t="shared" si="2"/>
        <v>0.1797</v>
      </c>
      <c r="I131" s="13" t="s">
        <v>870</v>
      </c>
      <c r="J131" s="16" t="s">
        <v>870</v>
      </c>
      <c r="K131" s="13" t="s">
        <v>915</v>
      </c>
      <c r="L131" s="64" t="s">
        <v>915</v>
      </c>
      <c r="M131" s="68" t="s">
        <v>915</v>
      </c>
      <c r="N131" s="14"/>
      <c r="O131" s="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1020336</v>
      </c>
      <c r="F132" s="156">
        <v>1231474</v>
      </c>
      <c r="G132" s="2">
        <f t="shared" si="3"/>
        <v>211138</v>
      </c>
      <c r="H132" s="44">
        <f t="shared" si="2"/>
        <v>0.2069</v>
      </c>
      <c r="I132" s="13" t="s">
        <v>870</v>
      </c>
      <c r="J132" s="16" t="s">
        <v>870</v>
      </c>
      <c r="K132" s="13" t="s">
        <v>915</v>
      </c>
      <c r="L132" s="64" t="s">
        <v>915</v>
      </c>
      <c r="M132" s="68" t="s">
        <v>915</v>
      </c>
      <c r="N132" s="14"/>
      <c r="O132" s="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2009061</v>
      </c>
      <c r="F133" s="156">
        <v>2412535</v>
      </c>
      <c r="G133" s="2">
        <f t="shared" si="3"/>
        <v>403474</v>
      </c>
      <c r="H133" s="44">
        <f t="shared" si="2"/>
        <v>0.20080000000000001</v>
      </c>
      <c r="I133" s="13" t="s">
        <v>870</v>
      </c>
      <c r="J133" s="16" t="s">
        <v>870</v>
      </c>
      <c r="K133" s="13" t="s">
        <v>915</v>
      </c>
      <c r="L133" s="64" t="s">
        <v>915</v>
      </c>
      <c r="M133" s="68" t="s">
        <v>915</v>
      </c>
      <c r="N133" s="14"/>
      <c r="O133" s="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1127239</v>
      </c>
      <c r="F134" s="156">
        <v>1318886</v>
      </c>
      <c r="G134" s="2">
        <f t="shared" si="3"/>
        <v>191647</v>
      </c>
      <c r="H134" s="44">
        <f t="shared" si="2"/>
        <v>0.17</v>
      </c>
      <c r="I134" s="13" t="s">
        <v>870</v>
      </c>
      <c r="J134" s="16" t="s">
        <v>870</v>
      </c>
      <c r="K134" s="13" t="s">
        <v>915</v>
      </c>
      <c r="L134" s="64" t="s">
        <v>915</v>
      </c>
      <c r="M134" s="68" t="s">
        <v>915</v>
      </c>
      <c r="N134" s="14"/>
      <c r="O134" s="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580130</v>
      </c>
      <c r="F135" s="156">
        <v>792429</v>
      </c>
      <c r="G135" s="2">
        <f t="shared" si="3"/>
        <v>212299</v>
      </c>
      <c r="H135" s="44">
        <f t="shared" si="2"/>
        <v>0.36599999999999999</v>
      </c>
      <c r="I135" s="13" t="s">
        <v>870</v>
      </c>
      <c r="J135" s="16" t="s">
        <v>870</v>
      </c>
      <c r="K135" s="13" t="s">
        <v>915</v>
      </c>
      <c r="L135" s="64" t="s">
        <v>915</v>
      </c>
      <c r="M135" s="68" t="s">
        <v>915</v>
      </c>
      <c r="N135" s="14"/>
      <c r="O135" s="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3240954</v>
      </c>
      <c r="F136" s="156">
        <v>3544415</v>
      </c>
      <c r="G136" s="2">
        <f t="shared" si="3"/>
        <v>303461</v>
      </c>
      <c r="H136" s="44">
        <f t="shared" si="2"/>
        <v>9.3600000000000003E-2</v>
      </c>
      <c r="I136" s="13" t="s">
        <v>870</v>
      </c>
      <c r="J136" s="16" t="s">
        <v>870</v>
      </c>
      <c r="K136" s="13">
        <v>2016</v>
      </c>
      <c r="L136" s="64">
        <v>-113.74000000000001</v>
      </c>
      <c r="M136" s="68">
        <v>-50.309999999999945</v>
      </c>
      <c r="N136" s="14"/>
      <c r="O136" s="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10670529</v>
      </c>
      <c r="F137" s="156">
        <v>13036048</v>
      </c>
      <c r="G137" s="2">
        <f t="shared" si="3"/>
        <v>2365519</v>
      </c>
      <c r="H137" s="44">
        <f t="shared" ref="H137:H200" si="4">ROUND(G137/E137,4)</f>
        <v>0.22170000000000001</v>
      </c>
      <c r="I137" s="13" t="s">
        <v>870</v>
      </c>
      <c r="J137" s="16" t="s">
        <v>870</v>
      </c>
      <c r="K137" s="13">
        <v>2016</v>
      </c>
      <c r="L137" s="64">
        <v>-14.179999999999382</v>
      </c>
      <c r="M137" s="68">
        <v>25.760000000000218</v>
      </c>
      <c r="N137" s="14"/>
      <c r="O137" s="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1845297</v>
      </c>
      <c r="F138" s="156">
        <v>2213604</v>
      </c>
      <c r="G138" s="2">
        <f t="shared" ref="G138:G201" si="5">SUM(F138-E138)</f>
        <v>368307</v>
      </c>
      <c r="H138" s="44">
        <f t="shared" si="4"/>
        <v>0.1996</v>
      </c>
      <c r="I138" s="13" t="s">
        <v>870</v>
      </c>
      <c r="J138" s="16" t="s">
        <v>870</v>
      </c>
      <c r="K138" s="13" t="s">
        <v>915</v>
      </c>
      <c r="L138" s="64" t="s">
        <v>915</v>
      </c>
      <c r="M138" s="68" t="s">
        <v>915</v>
      </c>
      <c r="N138" s="14"/>
      <c r="O138" s="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1253884</v>
      </c>
      <c r="F139" s="156">
        <v>1543417</v>
      </c>
      <c r="G139" s="2">
        <f t="shared" si="5"/>
        <v>289533</v>
      </c>
      <c r="H139" s="44">
        <f t="shared" si="4"/>
        <v>0.23089999999999999</v>
      </c>
      <c r="I139" s="13" t="s">
        <v>870</v>
      </c>
      <c r="J139" s="16" t="s">
        <v>870</v>
      </c>
      <c r="K139" s="13" t="s">
        <v>915</v>
      </c>
      <c r="L139" s="64" t="s">
        <v>915</v>
      </c>
      <c r="M139" s="68" t="s">
        <v>915</v>
      </c>
      <c r="N139" s="14"/>
      <c r="O139" s="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693725</v>
      </c>
      <c r="F140" s="156">
        <v>1016470</v>
      </c>
      <c r="G140" s="2">
        <f t="shared" si="5"/>
        <v>322745</v>
      </c>
      <c r="H140" s="44">
        <f t="shared" si="4"/>
        <v>0.4652</v>
      </c>
      <c r="I140" s="13" t="s">
        <v>870</v>
      </c>
      <c r="J140" s="16" t="s">
        <v>870</v>
      </c>
      <c r="K140" s="13" t="s">
        <v>915</v>
      </c>
      <c r="L140" s="64" t="s">
        <v>915</v>
      </c>
      <c r="M140" s="68" t="s">
        <v>915</v>
      </c>
      <c r="N140" s="14"/>
      <c r="O140" s="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4982209</v>
      </c>
      <c r="F141" s="156">
        <v>6176820</v>
      </c>
      <c r="G141" s="2">
        <f t="shared" si="5"/>
        <v>1194611</v>
      </c>
      <c r="H141" s="44">
        <f t="shared" si="4"/>
        <v>0.23980000000000001</v>
      </c>
      <c r="I141" s="13" t="s">
        <v>870</v>
      </c>
      <c r="J141" s="16" t="s">
        <v>870</v>
      </c>
      <c r="K141" s="13">
        <v>2016</v>
      </c>
      <c r="L141" s="64">
        <v>5.3700000000003456</v>
      </c>
      <c r="M141" s="68">
        <v>6.1600000000003092</v>
      </c>
      <c r="N141" s="14"/>
      <c r="O141" s="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7532734</v>
      </c>
      <c r="F142" s="156">
        <v>8397713</v>
      </c>
      <c r="G142" s="2">
        <f t="shared" si="5"/>
        <v>864979</v>
      </c>
      <c r="H142" s="44">
        <f t="shared" si="4"/>
        <v>0.1148</v>
      </c>
      <c r="I142" s="13" t="s">
        <v>870</v>
      </c>
      <c r="J142" s="16" t="s">
        <v>870</v>
      </c>
      <c r="K142" s="13">
        <v>2016</v>
      </c>
      <c r="L142" s="64">
        <v>-159.03999999999996</v>
      </c>
      <c r="M142" s="68">
        <v>-84.090000000000146</v>
      </c>
      <c r="N142" s="14"/>
      <c r="O142" s="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8507</v>
      </c>
      <c r="F143" s="156">
        <v>11531</v>
      </c>
      <c r="G143" s="2">
        <f t="shared" si="5"/>
        <v>3024</v>
      </c>
      <c r="H143" s="44">
        <f t="shared" si="4"/>
        <v>0.35549999999999998</v>
      </c>
      <c r="I143" s="13">
        <v>1</v>
      </c>
      <c r="J143" s="16">
        <v>1</v>
      </c>
      <c r="K143" s="13" t="s">
        <v>915</v>
      </c>
      <c r="L143" s="64" t="s">
        <v>915</v>
      </c>
      <c r="M143" s="68" t="s">
        <v>915</v>
      </c>
      <c r="N143" s="14"/>
      <c r="O143" s="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558641</v>
      </c>
      <c r="F144" s="156">
        <v>653301</v>
      </c>
      <c r="G144" s="2">
        <f t="shared" si="5"/>
        <v>94660</v>
      </c>
      <c r="H144" s="44">
        <f t="shared" si="4"/>
        <v>0.1694</v>
      </c>
      <c r="I144" s="13" t="s">
        <v>870</v>
      </c>
      <c r="J144" s="16" t="s">
        <v>870</v>
      </c>
      <c r="K144" s="13" t="s">
        <v>915</v>
      </c>
      <c r="L144" s="64" t="s">
        <v>915</v>
      </c>
      <c r="M144" s="68" t="s">
        <v>915</v>
      </c>
      <c r="N144" s="14"/>
      <c r="O144" s="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438974</v>
      </c>
      <c r="F145" s="156">
        <v>467514</v>
      </c>
      <c r="G145" s="2">
        <f t="shared" si="5"/>
        <v>28540</v>
      </c>
      <c r="H145" s="44">
        <f t="shared" si="4"/>
        <v>6.5000000000000002E-2</v>
      </c>
      <c r="I145" s="13" t="s">
        <v>870</v>
      </c>
      <c r="J145" s="16" t="s">
        <v>870</v>
      </c>
      <c r="K145" s="13">
        <v>2016</v>
      </c>
      <c r="L145" s="64">
        <v>-11.450000000000017</v>
      </c>
      <c r="M145" s="68">
        <v>-8.0300000000000011</v>
      </c>
      <c r="N145" s="14"/>
      <c r="O145" s="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815236</v>
      </c>
      <c r="F146" s="156">
        <v>968343</v>
      </c>
      <c r="G146" s="2">
        <f t="shared" si="5"/>
        <v>153107</v>
      </c>
      <c r="H146" s="44">
        <f t="shared" si="4"/>
        <v>0.18779999999999999</v>
      </c>
      <c r="I146" s="13" t="s">
        <v>870</v>
      </c>
      <c r="J146" s="16" t="s">
        <v>870</v>
      </c>
      <c r="K146" s="13" t="s">
        <v>915</v>
      </c>
      <c r="L146" s="64" t="s">
        <v>915</v>
      </c>
      <c r="M146" s="68" t="s">
        <v>915</v>
      </c>
      <c r="N146" s="14"/>
      <c r="O146" s="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5335676</v>
      </c>
      <c r="F147" s="156">
        <v>6258159</v>
      </c>
      <c r="G147" s="2">
        <f t="shared" si="5"/>
        <v>922483</v>
      </c>
      <c r="H147" s="44">
        <f t="shared" si="4"/>
        <v>0.1729</v>
      </c>
      <c r="I147" s="13" t="s">
        <v>870</v>
      </c>
      <c r="J147" s="16" t="s">
        <v>870</v>
      </c>
      <c r="K147" s="13">
        <v>2016</v>
      </c>
      <c r="L147" s="64">
        <v>-41.820000000000164</v>
      </c>
      <c r="M147" s="68">
        <v>-45.020000000000209</v>
      </c>
      <c r="N147" s="14"/>
      <c r="O147" s="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3084440</v>
      </c>
      <c r="F148" s="156">
        <v>4460165</v>
      </c>
      <c r="G148" s="2">
        <f t="shared" si="5"/>
        <v>1375725</v>
      </c>
      <c r="H148" s="44">
        <f t="shared" si="4"/>
        <v>0.44600000000000001</v>
      </c>
      <c r="I148" s="13" t="s">
        <v>870</v>
      </c>
      <c r="J148" s="16" t="s">
        <v>870</v>
      </c>
      <c r="K148" s="13" t="s">
        <v>915</v>
      </c>
      <c r="L148" s="64" t="s">
        <v>915</v>
      </c>
      <c r="M148" s="68" t="s">
        <v>915</v>
      </c>
      <c r="N148" s="14"/>
      <c r="O148" s="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3720093</v>
      </c>
      <c r="F149" s="156">
        <v>4297683</v>
      </c>
      <c r="G149" s="2">
        <f t="shared" si="5"/>
        <v>577590</v>
      </c>
      <c r="H149" s="44">
        <f t="shared" si="4"/>
        <v>0.15529999999999999</v>
      </c>
      <c r="I149" s="13" t="s">
        <v>870</v>
      </c>
      <c r="J149" s="16" t="s">
        <v>870</v>
      </c>
      <c r="K149" s="13" t="s">
        <v>915</v>
      </c>
      <c r="L149" s="64" t="s">
        <v>915</v>
      </c>
      <c r="M149" s="68" t="s">
        <v>915</v>
      </c>
      <c r="N149" s="14"/>
      <c r="O149" s="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2317794</v>
      </c>
      <c r="F150" s="156">
        <v>2593867</v>
      </c>
      <c r="G150" s="2">
        <f t="shared" si="5"/>
        <v>276073</v>
      </c>
      <c r="H150" s="44">
        <f t="shared" si="4"/>
        <v>0.1191</v>
      </c>
      <c r="I150" s="13" t="s">
        <v>870</v>
      </c>
      <c r="J150" s="16" t="s">
        <v>870</v>
      </c>
      <c r="K150" s="13">
        <v>2016</v>
      </c>
      <c r="L150" s="64">
        <v>-32.440000000000055</v>
      </c>
      <c r="M150" s="68">
        <v>-14.669999999999959</v>
      </c>
      <c r="N150" s="14"/>
      <c r="O150" s="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976637</v>
      </c>
      <c r="F151" s="156">
        <v>970766</v>
      </c>
      <c r="G151" s="2">
        <f t="shared" si="5"/>
        <v>-5871</v>
      </c>
      <c r="H151" s="44">
        <f t="shared" si="4"/>
        <v>-6.0000000000000001E-3</v>
      </c>
      <c r="I151" s="13" t="s">
        <v>870</v>
      </c>
      <c r="J151" s="16" t="s">
        <v>870</v>
      </c>
      <c r="K151" s="13">
        <v>2016</v>
      </c>
      <c r="L151" s="64">
        <v>-60.569999999999993</v>
      </c>
      <c r="M151" s="68">
        <v>-36.960000000000008</v>
      </c>
      <c r="N151" s="14"/>
      <c r="O151" s="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577917</v>
      </c>
      <c r="F152" s="156">
        <v>701813</v>
      </c>
      <c r="G152" s="2">
        <f t="shared" si="5"/>
        <v>123896</v>
      </c>
      <c r="H152" s="44">
        <f t="shared" si="4"/>
        <v>0.21440000000000001</v>
      </c>
      <c r="I152" s="13">
        <v>1</v>
      </c>
      <c r="J152" s="16" t="s">
        <v>870</v>
      </c>
      <c r="K152" s="13" t="s">
        <v>915</v>
      </c>
      <c r="L152" s="64" t="s">
        <v>915</v>
      </c>
      <c r="M152" s="68" t="s">
        <v>915</v>
      </c>
      <c r="N152" s="14"/>
      <c r="O152" s="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33013</v>
      </c>
      <c r="F153" s="156">
        <v>32318</v>
      </c>
      <c r="G153" s="2">
        <f t="shared" si="5"/>
        <v>-695</v>
      </c>
      <c r="H153" s="44">
        <f t="shared" si="4"/>
        <v>-2.1100000000000001E-2</v>
      </c>
      <c r="I153" s="13">
        <v>1</v>
      </c>
      <c r="J153" s="16">
        <v>1</v>
      </c>
      <c r="K153" s="13" t="s">
        <v>915</v>
      </c>
      <c r="L153" s="64" t="s">
        <v>915</v>
      </c>
      <c r="M153" s="68" t="s">
        <v>915</v>
      </c>
      <c r="N153" s="14"/>
      <c r="O153" s="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9526</v>
      </c>
      <c r="F154" s="156">
        <v>13464</v>
      </c>
      <c r="G154" s="2">
        <f t="shared" si="5"/>
        <v>3938</v>
      </c>
      <c r="H154" s="44">
        <f t="shared" si="4"/>
        <v>0.41339999999999999</v>
      </c>
      <c r="I154" s="13">
        <v>1</v>
      </c>
      <c r="J154" s="16">
        <v>1</v>
      </c>
      <c r="K154" s="13" t="s">
        <v>915</v>
      </c>
      <c r="L154" s="64" t="s">
        <v>915</v>
      </c>
      <c r="M154" s="68" t="s">
        <v>915</v>
      </c>
      <c r="N154" s="14"/>
      <c r="O154" s="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s="40" customFormat="1" x14ac:dyDescent="0.2">
      <c r="A155" s="46" t="s">
        <v>283</v>
      </c>
      <c r="B155" s="47" t="s">
        <v>284</v>
      </c>
      <c r="C155" s="47" t="s">
        <v>57</v>
      </c>
      <c r="D155" s="47" t="s">
        <v>882</v>
      </c>
      <c r="E155" s="26">
        <v>69710</v>
      </c>
      <c r="F155" s="156">
        <v>95270</v>
      </c>
      <c r="G155" s="2">
        <f t="shared" si="5"/>
        <v>25560</v>
      </c>
      <c r="H155" s="44">
        <f t="shared" si="4"/>
        <v>0.36670000000000003</v>
      </c>
      <c r="I155" s="13">
        <v>1</v>
      </c>
      <c r="J155" s="16" t="s">
        <v>870</v>
      </c>
      <c r="K155" s="13">
        <v>2016</v>
      </c>
      <c r="L155" s="64">
        <v>-56.059999999999945</v>
      </c>
      <c r="M155" s="68">
        <v>-36.879999999999995</v>
      </c>
      <c r="N155" s="14"/>
      <c r="O155" s="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104232</v>
      </c>
      <c r="F156" s="156">
        <v>15553</v>
      </c>
      <c r="G156" s="2">
        <f t="shared" si="5"/>
        <v>-88679</v>
      </c>
      <c r="H156" s="44">
        <f t="shared" si="4"/>
        <v>-0.8508</v>
      </c>
      <c r="I156" s="13">
        <v>1</v>
      </c>
      <c r="J156" s="16">
        <v>1</v>
      </c>
      <c r="K156" s="13">
        <v>2016</v>
      </c>
      <c r="L156" s="64">
        <v>-20.649999999999977</v>
      </c>
      <c r="M156" s="68">
        <v>-15.909999999999997</v>
      </c>
      <c r="N156" s="14"/>
      <c r="O156" s="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464686</v>
      </c>
      <c r="F157" s="156">
        <v>622122</v>
      </c>
      <c r="G157" s="2">
        <f t="shared" si="5"/>
        <v>157436</v>
      </c>
      <c r="H157" s="44">
        <f t="shared" si="4"/>
        <v>0.33879999999999999</v>
      </c>
      <c r="I157" s="13">
        <v>1</v>
      </c>
      <c r="J157" s="16" t="s">
        <v>870</v>
      </c>
      <c r="K157" s="13" t="s">
        <v>915</v>
      </c>
      <c r="L157" s="64" t="s">
        <v>915</v>
      </c>
      <c r="M157" s="68" t="s">
        <v>915</v>
      </c>
      <c r="N157" s="14"/>
      <c r="O157" s="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1070023</v>
      </c>
      <c r="F158" s="156">
        <v>1326113</v>
      </c>
      <c r="G158" s="2">
        <f t="shared" si="5"/>
        <v>256090</v>
      </c>
      <c r="H158" s="44">
        <f t="shared" si="4"/>
        <v>0.23930000000000001</v>
      </c>
      <c r="I158" s="13" t="s">
        <v>870</v>
      </c>
      <c r="J158" s="16" t="s">
        <v>870</v>
      </c>
      <c r="K158" s="13" t="s">
        <v>915</v>
      </c>
      <c r="L158" s="64" t="s">
        <v>915</v>
      </c>
      <c r="M158" s="68" t="s">
        <v>915</v>
      </c>
      <c r="N158" s="14"/>
      <c r="O158" s="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221865</v>
      </c>
      <c r="F159" s="156">
        <v>362690</v>
      </c>
      <c r="G159" s="2">
        <f t="shared" si="5"/>
        <v>140825</v>
      </c>
      <c r="H159" s="44">
        <f t="shared" si="4"/>
        <v>0.63470000000000004</v>
      </c>
      <c r="I159" s="13" t="s">
        <v>870</v>
      </c>
      <c r="J159" s="16" t="s">
        <v>870</v>
      </c>
      <c r="K159" s="13">
        <v>2016</v>
      </c>
      <c r="L159" s="64">
        <v>-16.980000000000018</v>
      </c>
      <c r="M159" s="68">
        <v>-11.139999999999986</v>
      </c>
      <c r="N159" s="14"/>
      <c r="O159" s="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1925592</v>
      </c>
      <c r="F160" s="156">
        <v>2485336</v>
      </c>
      <c r="G160" s="2">
        <f t="shared" si="5"/>
        <v>559744</v>
      </c>
      <c r="H160" s="44">
        <f t="shared" si="4"/>
        <v>0.29070000000000001</v>
      </c>
      <c r="I160" s="13" t="s">
        <v>870</v>
      </c>
      <c r="J160" s="16" t="s">
        <v>870</v>
      </c>
      <c r="K160" s="13" t="s">
        <v>915</v>
      </c>
      <c r="L160" s="64" t="s">
        <v>915</v>
      </c>
      <c r="M160" s="68" t="s">
        <v>915</v>
      </c>
      <c r="N160" s="14"/>
      <c r="O160" s="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274283</v>
      </c>
      <c r="F161" s="156">
        <v>541987</v>
      </c>
      <c r="G161" s="2">
        <f t="shared" si="5"/>
        <v>267704</v>
      </c>
      <c r="H161" s="44">
        <f t="shared" si="4"/>
        <v>0.97599999999999998</v>
      </c>
      <c r="I161" s="13" t="s">
        <v>870</v>
      </c>
      <c r="J161" s="16" t="s">
        <v>870</v>
      </c>
      <c r="K161" s="13" t="s">
        <v>915</v>
      </c>
      <c r="L161" s="64" t="s">
        <v>915</v>
      </c>
      <c r="M161" s="68" t="s">
        <v>915</v>
      </c>
      <c r="N161" s="14"/>
      <c r="O161" s="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117197</v>
      </c>
      <c r="F162" s="156">
        <v>380610</v>
      </c>
      <c r="G162" s="2">
        <f t="shared" si="5"/>
        <v>263413</v>
      </c>
      <c r="H162" s="44">
        <f t="shared" si="4"/>
        <v>2.2475999999999998</v>
      </c>
      <c r="I162" s="13" t="s">
        <v>870</v>
      </c>
      <c r="J162" s="16" t="s">
        <v>870</v>
      </c>
      <c r="K162" s="13">
        <v>2016</v>
      </c>
      <c r="L162" s="64">
        <v>-5.8099999999999454</v>
      </c>
      <c r="M162" s="68">
        <v>-0.43999999999994088</v>
      </c>
      <c r="N162" s="14"/>
      <c r="O162" s="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23593457</v>
      </c>
      <c r="F163" s="156">
        <v>28869164</v>
      </c>
      <c r="G163" s="2">
        <f t="shared" si="5"/>
        <v>5275707</v>
      </c>
      <c r="H163" s="44">
        <f t="shared" si="4"/>
        <v>0.22359999999999999</v>
      </c>
      <c r="I163" s="13" t="s">
        <v>870</v>
      </c>
      <c r="J163" s="16" t="s">
        <v>870</v>
      </c>
      <c r="K163" s="13" t="s">
        <v>915</v>
      </c>
      <c r="L163" s="64" t="s">
        <v>915</v>
      </c>
      <c r="M163" s="68" t="s">
        <v>915</v>
      </c>
      <c r="N163" s="14"/>
      <c r="O163" s="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1001659</v>
      </c>
      <c r="F164" s="156">
        <v>1201490</v>
      </c>
      <c r="G164" s="2">
        <f t="shared" si="5"/>
        <v>199831</v>
      </c>
      <c r="H164" s="44">
        <f t="shared" si="4"/>
        <v>0.19950000000000001</v>
      </c>
      <c r="I164" s="13" t="s">
        <v>870</v>
      </c>
      <c r="J164" s="16" t="s">
        <v>870</v>
      </c>
      <c r="K164" s="13" t="s">
        <v>915</v>
      </c>
      <c r="L164" s="64" t="s">
        <v>915</v>
      </c>
      <c r="M164" s="68" t="s">
        <v>915</v>
      </c>
      <c r="N164" s="14"/>
      <c r="O164" s="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670868</v>
      </c>
      <c r="F165" s="156">
        <v>901315</v>
      </c>
      <c r="G165" s="2">
        <f t="shared" si="5"/>
        <v>230447</v>
      </c>
      <c r="H165" s="44">
        <f t="shared" si="4"/>
        <v>0.34350000000000003</v>
      </c>
      <c r="I165" s="13" t="s">
        <v>870</v>
      </c>
      <c r="J165" s="16" t="s">
        <v>870</v>
      </c>
      <c r="K165" s="13" t="s">
        <v>915</v>
      </c>
      <c r="L165" s="64" t="s">
        <v>915</v>
      </c>
      <c r="M165" s="68" t="s">
        <v>915</v>
      </c>
      <c r="N165" s="14"/>
      <c r="O165" s="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1405936</v>
      </c>
      <c r="F166" s="156">
        <v>1651833</v>
      </c>
      <c r="G166" s="2">
        <f t="shared" si="5"/>
        <v>245897</v>
      </c>
      <c r="H166" s="44">
        <f t="shared" si="4"/>
        <v>0.1749</v>
      </c>
      <c r="I166" s="13" t="s">
        <v>870</v>
      </c>
      <c r="J166" s="16" t="s">
        <v>870</v>
      </c>
      <c r="K166" s="13" t="s">
        <v>915</v>
      </c>
      <c r="L166" s="64" t="s">
        <v>915</v>
      </c>
      <c r="M166" s="68" t="s">
        <v>915</v>
      </c>
      <c r="N166" s="14"/>
      <c r="O166" s="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2075426</v>
      </c>
      <c r="F167" s="156">
        <v>2402668</v>
      </c>
      <c r="G167" s="2">
        <f t="shared" si="5"/>
        <v>327242</v>
      </c>
      <c r="H167" s="44">
        <f t="shared" si="4"/>
        <v>0.15770000000000001</v>
      </c>
      <c r="I167" s="13" t="s">
        <v>870</v>
      </c>
      <c r="J167" s="16" t="s">
        <v>870</v>
      </c>
      <c r="K167" s="13">
        <v>2016</v>
      </c>
      <c r="L167" s="64">
        <v>-14.220000000000027</v>
      </c>
      <c r="M167" s="68">
        <v>-6.5899999999999181</v>
      </c>
      <c r="N167" s="14"/>
      <c r="O167" s="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844336</v>
      </c>
      <c r="F168" s="156">
        <v>985515</v>
      </c>
      <c r="G168" s="2">
        <f t="shared" si="5"/>
        <v>141179</v>
      </c>
      <c r="H168" s="44">
        <f t="shared" si="4"/>
        <v>0.16719999999999999</v>
      </c>
      <c r="I168" s="13" t="s">
        <v>870</v>
      </c>
      <c r="J168" s="16" t="s">
        <v>870</v>
      </c>
      <c r="K168" s="13" t="s">
        <v>915</v>
      </c>
      <c r="L168" s="64" t="s">
        <v>915</v>
      </c>
      <c r="M168" s="68" t="s">
        <v>915</v>
      </c>
      <c r="N168" s="14"/>
      <c r="O168" s="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681877</v>
      </c>
      <c r="F169" s="156">
        <v>852492</v>
      </c>
      <c r="G169" s="2">
        <f t="shared" si="5"/>
        <v>170615</v>
      </c>
      <c r="H169" s="44">
        <f t="shared" si="4"/>
        <v>0.25019999999999998</v>
      </c>
      <c r="I169" s="13" t="s">
        <v>870</v>
      </c>
      <c r="J169" s="16" t="s">
        <v>870</v>
      </c>
      <c r="K169" s="13">
        <v>2016</v>
      </c>
      <c r="L169" s="64">
        <v>-8.0800000000000409</v>
      </c>
      <c r="M169" s="68">
        <v>-6.6800000000000068</v>
      </c>
      <c r="N169" s="14"/>
      <c r="O169" s="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1448775</v>
      </c>
      <c r="F170" s="156">
        <v>1962559</v>
      </c>
      <c r="G170" s="2">
        <f t="shared" si="5"/>
        <v>513784</v>
      </c>
      <c r="H170" s="44">
        <f t="shared" si="4"/>
        <v>0.35460000000000003</v>
      </c>
      <c r="I170" s="13" t="s">
        <v>870</v>
      </c>
      <c r="J170" s="16" t="s">
        <v>870</v>
      </c>
      <c r="K170" s="13">
        <v>2016</v>
      </c>
      <c r="L170" s="64">
        <v>-35.579999999999927</v>
      </c>
      <c r="M170" s="68">
        <v>-19.050000000000182</v>
      </c>
      <c r="N170" s="14"/>
      <c r="O170" s="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3839556</v>
      </c>
      <c r="F171" s="156">
        <v>4551928</v>
      </c>
      <c r="G171" s="2">
        <f t="shared" si="5"/>
        <v>712372</v>
      </c>
      <c r="H171" s="44">
        <f t="shared" si="4"/>
        <v>0.1855</v>
      </c>
      <c r="I171" s="13" t="s">
        <v>870</v>
      </c>
      <c r="J171" s="16" t="s">
        <v>870</v>
      </c>
      <c r="K171" s="13" t="s">
        <v>915</v>
      </c>
      <c r="L171" s="64" t="s">
        <v>915</v>
      </c>
      <c r="M171" s="68" t="s">
        <v>915</v>
      </c>
      <c r="N171" s="14"/>
      <c r="O171" s="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45381</v>
      </c>
      <c r="F172" s="156">
        <v>173255</v>
      </c>
      <c r="G172" s="2">
        <f t="shared" si="5"/>
        <v>127874</v>
      </c>
      <c r="H172" s="44">
        <f t="shared" si="4"/>
        <v>2.8178000000000001</v>
      </c>
      <c r="I172" s="13">
        <v>1</v>
      </c>
      <c r="J172" s="16" t="s">
        <v>870</v>
      </c>
      <c r="K172" s="13" t="s">
        <v>915</v>
      </c>
      <c r="L172" s="64" t="s">
        <v>915</v>
      </c>
      <c r="M172" s="68" t="s">
        <v>915</v>
      </c>
      <c r="N172" s="14"/>
      <c r="O172" s="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999583</v>
      </c>
      <c r="F173" s="156">
        <v>1307874</v>
      </c>
      <c r="G173" s="2">
        <f t="shared" si="5"/>
        <v>308291</v>
      </c>
      <c r="H173" s="44">
        <f t="shared" si="4"/>
        <v>0.30840000000000001</v>
      </c>
      <c r="I173" s="13" t="s">
        <v>870</v>
      </c>
      <c r="J173" s="16" t="s">
        <v>870</v>
      </c>
      <c r="K173" s="13" t="s">
        <v>915</v>
      </c>
      <c r="L173" s="64" t="s">
        <v>915</v>
      </c>
      <c r="M173" s="68" t="s">
        <v>915</v>
      </c>
      <c r="N173" s="14"/>
      <c r="O173" s="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784167</v>
      </c>
      <c r="F174" s="156">
        <v>953280</v>
      </c>
      <c r="G174" s="2">
        <f t="shared" si="5"/>
        <v>169113</v>
      </c>
      <c r="H174" s="44">
        <f t="shared" si="4"/>
        <v>0.2157</v>
      </c>
      <c r="I174" s="13" t="s">
        <v>870</v>
      </c>
      <c r="J174" s="16" t="s">
        <v>870</v>
      </c>
      <c r="K174" s="13" t="s">
        <v>915</v>
      </c>
      <c r="L174" s="64" t="s">
        <v>915</v>
      </c>
      <c r="M174" s="68" t="s">
        <v>915</v>
      </c>
      <c r="N174" s="14"/>
      <c r="O174" s="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547283</v>
      </c>
      <c r="F175" s="156">
        <v>692636</v>
      </c>
      <c r="G175" s="2">
        <f t="shared" si="5"/>
        <v>145353</v>
      </c>
      <c r="H175" s="44">
        <f t="shared" si="4"/>
        <v>0.2656</v>
      </c>
      <c r="I175" s="13" t="s">
        <v>870</v>
      </c>
      <c r="J175" s="16" t="s">
        <v>870</v>
      </c>
      <c r="K175" s="13" t="s">
        <v>915</v>
      </c>
      <c r="L175" s="64" t="s">
        <v>915</v>
      </c>
      <c r="M175" s="68" t="s">
        <v>915</v>
      </c>
      <c r="N175" s="14"/>
      <c r="O175" s="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1322858</v>
      </c>
      <c r="F176" s="156">
        <v>1535072</v>
      </c>
      <c r="G176" s="2">
        <f t="shared" si="5"/>
        <v>212214</v>
      </c>
      <c r="H176" s="44">
        <f t="shared" si="4"/>
        <v>0.16039999999999999</v>
      </c>
      <c r="I176" s="13" t="s">
        <v>870</v>
      </c>
      <c r="J176" s="16" t="s">
        <v>870</v>
      </c>
      <c r="K176" s="13" t="s">
        <v>915</v>
      </c>
      <c r="L176" s="64" t="s">
        <v>915</v>
      </c>
      <c r="M176" s="68" t="s">
        <v>915</v>
      </c>
      <c r="N176" s="14"/>
      <c r="O176" s="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6063620</v>
      </c>
      <c r="F177" s="156">
        <v>6699760</v>
      </c>
      <c r="G177" s="2">
        <f t="shared" si="5"/>
        <v>636140</v>
      </c>
      <c r="H177" s="44">
        <f t="shared" si="4"/>
        <v>0.10489999999999999</v>
      </c>
      <c r="I177" s="13" t="s">
        <v>870</v>
      </c>
      <c r="J177" s="16" t="s">
        <v>870</v>
      </c>
      <c r="K177" s="13" t="s">
        <v>915</v>
      </c>
      <c r="L177" s="64" t="s">
        <v>915</v>
      </c>
      <c r="M177" s="68" t="s">
        <v>915</v>
      </c>
      <c r="N177" s="14"/>
      <c r="O177" s="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420240</v>
      </c>
      <c r="F178" s="156">
        <v>596112</v>
      </c>
      <c r="G178" s="2">
        <f t="shared" si="5"/>
        <v>175872</v>
      </c>
      <c r="H178" s="44">
        <f t="shared" si="4"/>
        <v>0.41849999999999998</v>
      </c>
      <c r="I178" s="13">
        <v>1</v>
      </c>
      <c r="J178" s="16" t="s">
        <v>870</v>
      </c>
      <c r="K178" s="13" t="s">
        <v>915</v>
      </c>
      <c r="L178" s="64" t="s">
        <v>915</v>
      </c>
      <c r="M178" s="68" t="s">
        <v>915</v>
      </c>
      <c r="N178" s="14"/>
      <c r="O178" s="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781515</v>
      </c>
      <c r="F179" s="156">
        <v>889685</v>
      </c>
      <c r="G179" s="2">
        <f t="shared" si="5"/>
        <v>108170</v>
      </c>
      <c r="H179" s="44">
        <f t="shared" si="4"/>
        <v>0.1384</v>
      </c>
      <c r="I179" s="13" t="s">
        <v>870</v>
      </c>
      <c r="J179" s="16" t="s">
        <v>870</v>
      </c>
      <c r="K179" s="13">
        <v>2016</v>
      </c>
      <c r="L179" s="64">
        <v>-6.9099999999999682</v>
      </c>
      <c r="M179" s="68">
        <v>-9.6299999999999955</v>
      </c>
      <c r="N179" s="14"/>
      <c r="O179" s="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27772</v>
      </c>
      <c r="F180" s="156">
        <v>27277</v>
      </c>
      <c r="G180" s="2">
        <f t="shared" si="5"/>
        <v>-495</v>
      </c>
      <c r="H180" s="44">
        <f t="shared" si="4"/>
        <v>-1.78E-2</v>
      </c>
      <c r="I180" s="13">
        <v>1</v>
      </c>
      <c r="J180" s="16">
        <v>1</v>
      </c>
      <c r="K180" s="13" t="s">
        <v>915</v>
      </c>
      <c r="L180" s="64" t="s">
        <v>915</v>
      </c>
      <c r="M180" s="68" t="s">
        <v>915</v>
      </c>
      <c r="N180" s="14"/>
      <c r="O180" s="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420108</v>
      </c>
      <c r="F181" s="156">
        <v>204526</v>
      </c>
      <c r="G181" s="2">
        <f t="shared" si="5"/>
        <v>-215582</v>
      </c>
      <c r="H181" s="44">
        <f t="shared" si="4"/>
        <v>-0.51319999999999999</v>
      </c>
      <c r="I181" s="13">
        <v>1</v>
      </c>
      <c r="J181" s="16" t="s">
        <v>870</v>
      </c>
      <c r="K181" s="13">
        <v>2016</v>
      </c>
      <c r="L181" s="64">
        <v>-64.63</v>
      </c>
      <c r="M181" s="68">
        <v>-43.290000000000077</v>
      </c>
      <c r="N181" s="14"/>
      <c r="O181" s="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3837221</v>
      </c>
      <c r="F182" s="156">
        <v>4098788</v>
      </c>
      <c r="G182" s="2">
        <f t="shared" si="5"/>
        <v>261567</v>
      </c>
      <c r="H182" s="44">
        <f t="shared" si="4"/>
        <v>6.8199999999999997E-2</v>
      </c>
      <c r="I182" s="13" t="s">
        <v>870</v>
      </c>
      <c r="J182" s="16" t="s">
        <v>870</v>
      </c>
      <c r="K182" s="13" t="s">
        <v>915</v>
      </c>
      <c r="L182" s="64" t="s">
        <v>915</v>
      </c>
      <c r="M182" s="68" t="s">
        <v>915</v>
      </c>
      <c r="N182" s="14"/>
      <c r="O182" s="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3307859</v>
      </c>
      <c r="F183" s="156">
        <v>3608628</v>
      </c>
      <c r="G183" s="2">
        <f t="shared" si="5"/>
        <v>300769</v>
      </c>
      <c r="H183" s="44">
        <f t="shared" si="4"/>
        <v>9.0899999999999995E-2</v>
      </c>
      <c r="I183" s="13" t="s">
        <v>870</v>
      </c>
      <c r="J183" s="16" t="s">
        <v>870</v>
      </c>
      <c r="K183" s="13" t="s">
        <v>915</v>
      </c>
      <c r="L183" s="64" t="s">
        <v>915</v>
      </c>
      <c r="M183" s="68" t="s">
        <v>915</v>
      </c>
      <c r="N183" s="14"/>
      <c r="O183" s="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543932</v>
      </c>
      <c r="F184" s="156">
        <v>636776</v>
      </c>
      <c r="G184" s="2">
        <f t="shared" si="5"/>
        <v>92844</v>
      </c>
      <c r="H184" s="44">
        <f t="shared" si="4"/>
        <v>0.17069999999999999</v>
      </c>
      <c r="I184" s="13" t="s">
        <v>870</v>
      </c>
      <c r="J184" s="16" t="s">
        <v>870</v>
      </c>
      <c r="K184" s="13" t="s">
        <v>915</v>
      </c>
      <c r="L184" s="64" t="s">
        <v>915</v>
      </c>
      <c r="M184" s="68" t="s">
        <v>915</v>
      </c>
      <c r="N184" s="14"/>
      <c r="O184" s="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662267</v>
      </c>
      <c r="F185" s="156">
        <v>801291</v>
      </c>
      <c r="G185" s="2">
        <f t="shared" si="5"/>
        <v>139024</v>
      </c>
      <c r="H185" s="44">
        <f t="shared" si="4"/>
        <v>0.2099</v>
      </c>
      <c r="I185" s="13">
        <v>1</v>
      </c>
      <c r="J185" s="16" t="s">
        <v>870</v>
      </c>
      <c r="K185" s="13" t="s">
        <v>915</v>
      </c>
      <c r="L185" s="64" t="s">
        <v>915</v>
      </c>
      <c r="M185" s="68" t="s">
        <v>915</v>
      </c>
      <c r="N185" s="14"/>
      <c r="O185" s="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16212</v>
      </c>
      <c r="F186" s="156">
        <v>21820</v>
      </c>
      <c r="G186" s="2">
        <f t="shared" si="5"/>
        <v>5608</v>
      </c>
      <c r="H186" s="44">
        <f t="shared" si="4"/>
        <v>0.34589999999999999</v>
      </c>
      <c r="I186" s="13">
        <v>1</v>
      </c>
      <c r="J186" s="16">
        <v>1</v>
      </c>
      <c r="K186" s="13">
        <v>2016</v>
      </c>
      <c r="L186" s="64">
        <v>-3.5399999999999636</v>
      </c>
      <c r="M186" s="68">
        <v>-0.88999999999998636</v>
      </c>
      <c r="N186" s="14"/>
      <c r="O186" s="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21167</v>
      </c>
      <c r="F187" s="156">
        <v>20971</v>
      </c>
      <c r="G187" s="2">
        <f t="shared" si="5"/>
        <v>-196</v>
      </c>
      <c r="H187" s="44">
        <f t="shared" si="4"/>
        <v>-9.2999999999999992E-3</v>
      </c>
      <c r="I187" s="13">
        <v>1</v>
      </c>
      <c r="J187" s="16">
        <v>1</v>
      </c>
      <c r="K187" s="13">
        <v>2016</v>
      </c>
      <c r="L187" s="64">
        <v>-44.790000000000077</v>
      </c>
      <c r="M187" s="68">
        <v>-30.53000000000003</v>
      </c>
      <c r="N187" s="14"/>
      <c r="O187" s="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47806</v>
      </c>
      <c r="F188" s="156">
        <v>24107</v>
      </c>
      <c r="G188" s="2">
        <f t="shared" si="5"/>
        <v>-23699</v>
      </c>
      <c r="H188" s="44">
        <f t="shared" si="4"/>
        <v>-0.49569999999999997</v>
      </c>
      <c r="I188" s="13">
        <v>1</v>
      </c>
      <c r="J188" s="16">
        <v>1</v>
      </c>
      <c r="K188" s="13">
        <v>2016</v>
      </c>
      <c r="L188" s="64">
        <v>-30.269999999999982</v>
      </c>
      <c r="M188" s="68">
        <v>-6.9900000000000091</v>
      </c>
      <c r="N188" s="14"/>
      <c r="O188" s="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3304190</v>
      </c>
      <c r="F189" s="156">
        <v>3857090</v>
      </c>
      <c r="G189" s="2">
        <f t="shared" si="5"/>
        <v>552900</v>
      </c>
      <c r="H189" s="44">
        <f t="shared" si="4"/>
        <v>0.1673</v>
      </c>
      <c r="I189" s="13" t="s">
        <v>870</v>
      </c>
      <c r="J189" s="16" t="s">
        <v>870</v>
      </c>
      <c r="K189" s="13" t="s">
        <v>915</v>
      </c>
      <c r="L189" s="64" t="s">
        <v>915</v>
      </c>
      <c r="M189" s="68" t="s">
        <v>915</v>
      </c>
      <c r="N189" s="14"/>
      <c r="O189" s="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955296</v>
      </c>
      <c r="F190" s="156">
        <v>1044097</v>
      </c>
      <c r="G190" s="2">
        <f t="shared" si="5"/>
        <v>88801</v>
      </c>
      <c r="H190" s="44">
        <f t="shared" si="4"/>
        <v>9.2999999999999999E-2</v>
      </c>
      <c r="I190" s="13" t="s">
        <v>870</v>
      </c>
      <c r="J190" s="16" t="s">
        <v>870</v>
      </c>
      <c r="K190" s="13">
        <v>2016</v>
      </c>
      <c r="L190" s="64">
        <v>-34.54000000000002</v>
      </c>
      <c r="M190" s="68">
        <v>-26.230000000000018</v>
      </c>
      <c r="N190" s="14"/>
      <c r="O190" s="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2212584</v>
      </c>
      <c r="F191" s="156">
        <v>2635930</v>
      </c>
      <c r="G191" s="2">
        <f t="shared" si="5"/>
        <v>423346</v>
      </c>
      <c r="H191" s="44">
        <f t="shared" si="4"/>
        <v>0.1913</v>
      </c>
      <c r="I191" s="13" t="s">
        <v>870</v>
      </c>
      <c r="J191" s="16" t="s">
        <v>870</v>
      </c>
      <c r="K191" s="13" t="s">
        <v>915</v>
      </c>
      <c r="L191" s="64" t="s">
        <v>915</v>
      </c>
      <c r="M191" s="68" t="s">
        <v>915</v>
      </c>
      <c r="N191" s="14"/>
      <c r="O191" s="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689937</v>
      </c>
      <c r="F192" s="156">
        <v>979551</v>
      </c>
      <c r="G192" s="2">
        <f t="shared" si="5"/>
        <v>289614</v>
      </c>
      <c r="H192" s="44">
        <f t="shared" si="4"/>
        <v>0.41980000000000001</v>
      </c>
      <c r="I192" s="13" t="s">
        <v>870</v>
      </c>
      <c r="J192" s="16" t="s">
        <v>870</v>
      </c>
      <c r="K192" s="13">
        <v>2016</v>
      </c>
      <c r="L192" s="64">
        <v>-11.789999999999964</v>
      </c>
      <c r="M192" s="68">
        <v>3.8199999999999932</v>
      </c>
      <c r="N192" s="14"/>
      <c r="O192" s="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698153</v>
      </c>
      <c r="F193" s="156">
        <v>912781</v>
      </c>
      <c r="G193" s="2">
        <f t="shared" si="5"/>
        <v>214628</v>
      </c>
      <c r="H193" s="44">
        <f t="shared" si="4"/>
        <v>0.30740000000000001</v>
      </c>
      <c r="I193" s="13" t="s">
        <v>870</v>
      </c>
      <c r="J193" s="16" t="s">
        <v>870</v>
      </c>
      <c r="K193" s="13" t="s">
        <v>915</v>
      </c>
      <c r="L193" s="64" t="s">
        <v>915</v>
      </c>
      <c r="M193" s="68" t="s">
        <v>915</v>
      </c>
      <c r="N193" s="14"/>
      <c r="O193" s="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657294</v>
      </c>
      <c r="F194" s="156">
        <v>774767</v>
      </c>
      <c r="G194" s="2">
        <f t="shared" si="5"/>
        <v>117473</v>
      </c>
      <c r="H194" s="44">
        <f t="shared" si="4"/>
        <v>0.1787</v>
      </c>
      <c r="I194" s="13" t="s">
        <v>870</v>
      </c>
      <c r="J194" s="16" t="s">
        <v>870</v>
      </c>
      <c r="K194" s="13" t="s">
        <v>915</v>
      </c>
      <c r="L194" s="64" t="s">
        <v>915</v>
      </c>
      <c r="M194" s="68" t="s">
        <v>915</v>
      </c>
      <c r="N194" s="14"/>
      <c r="O194" s="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647607</v>
      </c>
      <c r="F195" s="156">
        <v>811718</v>
      </c>
      <c r="G195" s="2">
        <f t="shared" si="5"/>
        <v>164111</v>
      </c>
      <c r="H195" s="44">
        <f t="shared" si="4"/>
        <v>0.25340000000000001</v>
      </c>
      <c r="I195" s="13" t="s">
        <v>870</v>
      </c>
      <c r="J195" s="16" t="s">
        <v>870</v>
      </c>
      <c r="K195" s="13">
        <v>2016</v>
      </c>
      <c r="L195" s="64">
        <v>5.5099999999999909</v>
      </c>
      <c r="M195" s="68">
        <v>4.8400000000000034</v>
      </c>
      <c r="N195" s="14"/>
      <c r="O195" s="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4795776</v>
      </c>
      <c r="F196" s="156">
        <v>5650515</v>
      </c>
      <c r="G196" s="2">
        <f t="shared" si="5"/>
        <v>854739</v>
      </c>
      <c r="H196" s="44">
        <f t="shared" si="4"/>
        <v>0.1782</v>
      </c>
      <c r="I196" s="13" t="s">
        <v>870</v>
      </c>
      <c r="J196" s="16" t="s">
        <v>870</v>
      </c>
      <c r="K196" s="13" t="s">
        <v>915</v>
      </c>
      <c r="L196" s="64" t="s">
        <v>915</v>
      </c>
      <c r="M196" s="68" t="s">
        <v>915</v>
      </c>
      <c r="N196" s="14"/>
      <c r="O196" s="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974065</v>
      </c>
      <c r="F197" s="156">
        <v>1174531</v>
      </c>
      <c r="G197" s="2">
        <f t="shared" si="5"/>
        <v>200466</v>
      </c>
      <c r="H197" s="44">
        <f t="shared" si="4"/>
        <v>0.20580000000000001</v>
      </c>
      <c r="I197" s="13" t="s">
        <v>870</v>
      </c>
      <c r="J197" s="16" t="s">
        <v>870</v>
      </c>
      <c r="K197" s="13" t="s">
        <v>915</v>
      </c>
      <c r="L197" s="64" t="s">
        <v>915</v>
      </c>
      <c r="M197" s="68" t="s">
        <v>915</v>
      </c>
      <c r="N197" s="14"/>
      <c r="O197" s="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1596288</v>
      </c>
      <c r="F198" s="156">
        <v>1837861</v>
      </c>
      <c r="G198" s="2">
        <f t="shared" si="5"/>
        <v>241573</v>
      </c>
      <c r="H198" s="44">
        <f t="shared" si="4"/>
        <v>0.15129999999999999</v>
      </c>
      <c r="I198" s="13" t="s">
        <v>870</v>
      </c>
      <c r="J198" s="16" t="s">
        <v>870</v>
      </c>
      <c r="K198" s="13">
        <v>2016</v>
      </c>
      <c r="L198" s="64">
        <v>-18.330000000000041</v>
      </c>
      <c r="M198" s="68">
        <v>-36.649999999999977</v>
      </c>
      <c r="N198" s="14"/>
      <c r="O198" s="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426059</v>
      </c>
      <c r="F199" s="156">
        <v>559151</v>
      </c>
      <c r="G199" s="2">
        <f t="shared" si="5"/>
        <v>133092</v>
      </c>
      <c r="H199" s="44">
        <f t="shared" si="4"/>
        <v>0.31240000000000001</v>
      </c>
      <c r="I199" s="13" t="s">
        <v>870</v>
      </c>
      <c r="J199" s="16" t="s">
        <v>870</v>
      </c>
      <c r="K199" s="13" t="s">
        <v>915</v>
      </c>
      <c r="L199" s="64" t="s">
        <v>915</v>
      </c>
      <c r="M199" s="68" t="s">
        <v>915</v>
      </c>
      <c r="N199" s="14"/>
      <c r="O199" s="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1301648</v>
      </c>
      <c r="F200" s="156">
        <v>1549388</v>
      </c>
      <c r="G200" s="2">
        <f t="shared" si="5"/>
        <v>247740</v>
      </c>
      <c r="H200" s="44">
        <f t="shared" si="4"/>
        <v>0.1903</v>
      </c>
      <c r="I200" s="13" t="s">
        <v>870</v>
      </c>
      <c r="J200" s="16" t="s">
        <v>870</v>
      </c>
      <c r="K200" s="13">
        <v>2016</v>
      </c>
      <c r="L200" s="64">
        <v>-2.3500000000000227</v>
      </c>
      <c r="M200" s="68">
        <v>-28.990000000000009</v>
      </c>
      <c r="N200" s="14"/>
      <c r="O200" s="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2905665</v>
      </c>
      <c r="F201" s="156">
        <v>3517769</v>
      </c>
      <c r="G201" s="2">
        <f t="shared" si="5"/>
        <v>612104</v>
      </c>
      <c r="H201" s="44">
        <f t="shared" ref="H201:H264" si="6">ROUND(G201/E201,4)</f>
        <v>0.2107</v>
      </c>
      <c r="I201" s="13" t="s">
        <v>870</v>
      </c>
      <c r="J201" s="16" t="s">
        <v>870</v>
      </c>
      <c r="K201" s="13">
        <v>2016</v>
      </c>
      <c r="L201" s="64">
        <v>-1.0499999999999545</v>
      </c>
      <c r="M201" s="68">
        <v>-45.839999999999918</v>
      </c>
      <c r="N201" s="14"/>
      <c r="O201" s="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17028</v>
      </c>
      <c r="F202" s="156">
        <v>17268</v>
      </c>
      <c r="G202" s="2">
        <f t="shared" ref="G202:G265" si="7">SUM(F202-E202)</f>
        <v>240</v>
      </c>
      <c r="H202" s="44">
        <f t="shared" si="6"/>
        <v>1.41E-2</v>
      </c>
      <c r="I202" s="13">
        <v>1</v>
      </c>
      <c r="J202" s="16">
        <v>1</v>
      </c>
      <c r="K202" s="13" t="s">
        <v>915</v>
      </c>
      <c r="L202" s="64" t="s">
        <v>915</v>
      </c>
      <c r="M202" s="68" t="s">
        <v>915</v>
      </c>
      <c r="N202" s="14"/>
      <c r="O202" s="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367945</v>
      </c>
      <c r="F203" s="156">
        <v>422420</v>
      </c>
      <c r="G203" s="2">
        <f t="shared" si="7"/>
        <v>54475</v>
      </c>
      <c r="H203" s="44">
        <f t="shared" si="6"/>
        <v>0.14810000000000001</v>
      </c>
      <c r="I203" s="13" t="s">
        <v>870</v>
      </c>
      <c r="J203" s="16" t="s">
        <v>870</v>
      </c>
      <c r="K203" s="13" t="s">
        <v>915</v>
      </c>
      <c r="L203" s="64" t="s">
        <v>915</v>
      </c>
      <c r="M203" s="68" t="s">
        <v>915</v>
      </c>
      <c r="N203" s="14"/>
      <c r="O203" s="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1746576</v>
      </c>
      <c r="F204" s="156">
        <v>2024680</v>
      </c>
      <c r="G204" s="2">
        <f t="shared" si="7"/>
        <v>278104</v>
      </c>
      <c r="H204" s="44">
        <f t="shared" si="6"/>
        <v>0.15920000000000001</v>
      </c>
      <c r="I204" s="13" t="s">
        <v>870</v>
      </c>
      <c r="J204" s="16" t="s">
        <v>870</v>
      </c>
      <c r="K204" s="13" t="s">
        <v>915</v>
      </c>
      <c r="L204" s="64" t="s">
        <v>915</v>
      </c>
      <c r="M204" s="68" t="s">
        <v>915</v>
      </c>
      <c r="N204" s="14"/>
      <c r="O204" s="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419471</v>
      </c>
      <c r="F205" s="156">
        <v>521132</v>
      </c>
      <c r="G205" s="2">
        <f t="shared" si="7"/>
        <v>101661</v>
      </c>
      <c r="H205" s="44">
        <f t="shared" si="6"/>
        <v>0.2424</v>
      </c>
      <c r="I205" s="13" t="s">
        <v>870</v>
      </c>
      <c r="J205" s="16" t="s">
        <v>870</v>
      </c>
      <c r="K205" s="13" t="s">
        <v>915</v>
      </c>
      <c r="L205" s="64" t="s">
        <v>915</v>
      </c>
      <c r="M205" s="68" t="s">
        <v>915</v>
      </c>
      <c r="N205" s="14"/>
      <c r="O205" s="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11249954</v>
      </c>
      <c r="F206" s="156">
        <v>13116670</v>
      </c>
      <c r="G206" s="2">
        <f t="shared" si="7"/>
        <v>1866716</v>
      </c>
      <c r="H206" s="44">
        <f t="shared" si="6"/>
        <v>0.16589999999999999</v>
      </c>
      <c r="I206" s="13" t="s">
        <v>870</v>
      </c>
      <c r="J206" s="16" t="s">
        <v>870</v>
      </c>
      <c r="K206" s="13">
        <v>2016</v>
      </c>
      <c r="L206" s="64">
        <v>-113.20000000000073</v>
      </c>
      <c r="M206" s="68">
        <v>-97.309999999999945</v>
      </c>
      <c r="N206" s="14"/>
      <c r="O206" s="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s="40" customFormat="1" x14ac:dyDescent="0.2">
      <c r="A207" s="46" t="s">
        <v>366</v>
      </c>
      <c r="B207" s="47" t="s">
        <v>367</v>
      </c>
      <c r="C207" s="47" t="s">
        <v>84</v>
      </c>
      <c r="D207" s="47" t="s">
        <v>884</v>
      </c>
      <c r="E207" s="26">
        <v>1034530</v>
      </c>
      <c r="F207" s="156">
        <v>1141782</v>
      </c>
      <c r="G207" s="2">
        <f t="shared" si="7"/>
        <v>107252</v>
      </c>
      <c r="H207" s="44">
        <f t="shared" si="6"/>
        <v>0.1037</v>
      </c>
      <c r="I207" s="13" t="s">
        <v>870</v>
      </c>
      <c r="J207" s="16" t="s">
        <v>870</v>
      </c>
      <c r="K207" s="13">
        <v>2016</v>
      </c>
      <c r="L207" s="64">
        <v>-32.75</v>
      </c>
      <c r="M207" s="68">
        <v>-17.230000000000018</v>
      </c>
      <c r="N207" s="14"/>
      <c r="O207" s="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1051669</v>
      </c>
      <c r="F208" s="156">
        <v>1243616</v>
      </c>
      <c r="G208" s="2">
        <f t="shared" si="7"/>
        <v>191947</v>
      </c>
      <c r="H208" s="44">
        <f t="shared" si="6"/>
        <v>0.1825</v>
      </c>
      <c r="I208" s="13" t="s">
        <v>870</v>
      </c>
      <c r="J208" s="16" t="s">
        <v>870</v>
      </c>
      <c r="K208" s="13" t="s">
        <v>915</v>
      </c>
      <c r="L208" s="64" t="s">
        <v>915</v>
      </c>
      <c r="M208" s="68" t="s">
        <v>915</v>
      </c>
      <c r="N208" s="14"/>
      <c r="O208" s="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502497</v>
      </c>
      <c r="F209" s="156">
        <v>586399</v>
      </c>
      <c r="G209" s="2">
        <f t="shared" si="7"/>
        <v>83902</v>
      </c>
      <c r="H209" s="44">
        <f t="shared" si="6"/>
        <v>0.16700000000000001</v>
      </c>
      <c r="I209" s="13" t="s">
        <v>870</v>
      </c>
      <c r="J209" s="16" t="s">
        <v>870</v>
      </c>
      <c r="K209" s="13" t="s">
        <v>915</v>
      </c>
      <c r="L209" s="64" t="s">
        <v>915</v>
      </c>
      <c r="M209" s="68" t="s">
        <v>915</v>
      </c>
      <c r="N209" s="14"/>
      <c r="O209" s="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1013395</v>
      </c>
      <c r="F210" s="156">
        <v>1224975</v>
      </c>
      <c r="G210" s="2">
        <f t="shared" si="7"/>
        <v>211580</v>
      </c>
      <c r="H210" s="44">
        <f t="shared" si="6"/>
        <v>0.20880000000000001</v>
      </c>
      <c r="I210" s="13" t="s">
        <v>870</v>
      </c>
      <c r="J210" s="16" t="s">
        <v>870</v>
      </c>
      <c r="K210" s="13">
        <v>2016</v>
      </c>
      <c r="L210" s="64">
        <v>2.3899999999999864</v>
      </c>
      <c r="M210" s="68">
        <v>-2.4300000000000068</v>
      </c>
      <c r="N210" s="14"/>
      <c r="O210" s="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1767843</v>
      </c>
      <c r="F211" s="156">
        <v>2114404</v>
      </c>
      <c r="G211" s="2">
        <f t="shared" si="7"/>
        <v>346561</v>
      </c>
      <c r="H211" s="44">
        <f t="shared" si="6"/>
        <v>0.19600000000000001</v>
      </c>
      <c r="I211" s="13" t="s">
        <v>870</v>
      </c>
      <c r="J211" s="16" t="s">
        <v>870</v>
      </c>
      <c r="K211" s="13" t="s">
        <v>915</v>
      </c>
      <c r="L211" s="64" t="s">
        <v>915</v>
      </c>
      <c r="M211" s="68" t="s">
        <v>915</v>
      </c>
      <c r="N211" s="14"/>
      <c r="O211" s="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1712482</v>
      </c>
      <c r="F212" s="156">
        <v>2055602</v>
      </c>
      <c r="G212" s="2">
        <f t="shared" si="7"/>
        <v>343120</v>
      </c>
      <c r="H212" s="44">
        <f t="shared" si="6"/>
        <v>0.20039999999999999</v>
      </c>
      <c r="I212" s="13" t="s">
        <v>870</v>
      </c>
      <c r="J212" s="16" t="s">
        <v>870</v>
      </c>
      <c r="K212" s="13" t="s">
        <v>915</v>
      </c>
      <c r="L212" s="64" t="s">
        <v>915</v>
      </c>
      <c r="M212" s="68" t="s">
        <v>915</v>
      </c>
      <c r="N212" s="14"/>
      <c r="O212" s="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295422</v>
      </c>
      <c r="F213" s="156">
        <v>360536</v>
      </c>
      <c r="G213" s="2">
        <f t="shared" si="7"/>
        <v>65114</v>
      </c>
      <c r="H213" s="44">
        <f t="shared" si="6"/>
        <v>0.22040000000000001</v>
      </c>
      <c r="I213" s="13" t="s">
        <v>870</v>
      </c>
      <c r="J213" s="16" t="s">
        <v>870</v>
      </c>
      <c r="K213" s="13" t="s">
        <v>915</v>
      </c>
      <c r="L213" s="64" t="s">
        <v>915</v>
      </c>
      <c r="M213" s="68" t="s">
        <v>915</v>
      </c>
      <c r="N213" s="14"/>
      <c r="O213" s="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227736</v>
      </c>
      <c r="F214" s="156">
        <v>275304</v>
      </c>
      <c r="G214" s="2">
        <f t="shared" si="7"/>
        <v>47568</v>
      </c>
      <c r="H214" s="44">
        <f t="shared" si="6"/>
        <v>0.2089</v>
      </c>
      <c r="I214" s="13" t="s">
        <v>870</v>
      </c>
      <c r="J214" s="16" t="s">
        <v>870</v>
      </c>
      <c r="K214" s="13">
        <v>2016</v>
      </c>
      <c r="L214" s="64">
        <v>-7.8700000000000045</v>
      </c>
      <c r="M214" s="68">
        <v>-8.61</v>
      </c>
      <c r="N214" s="14"/>
      <c r="O214" s="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127408</v>
      </c>
      <c r="F215" s="156">
        <v>231778</v>
      </c>
      <c r="G215" s="2">
        <f t="shared" si="7"/>
        <v>104370</v>
      </c>
      <c r="H215" s="44">
        <f t="shared" si="6"/>
        <v>0.81920000000000004</v>
      </c>
      <c r="I215" s="13" t="s">
        <v>870</v>
      </c>
      <c r="J215" s="16" t="s">
        <v>870</v>
      </c>
      <c r="K215" s="13" t="s">
        <v>915</v>
      </c>
      <c r="L215" s="64" t="s">
        <v>915</v>
      </c>
      <c r="M215" s="68" t="s">
        <v>915</v>
      </c>
      <c r="N215" s="14"/>
      <c r="O215" s="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2869556</v>
      </c>
      <c r="F216" s="156">
        <v>3433078</v>
      </c>
      <c r="G216" s="2">
        <f t="shared" si="7"/>
        <v>563522</v>
      </c>
      <c r="H216" s="44">
        <f t="shared" si="6"/>
        <v>0.19639999999999999</v>
      </c>
      <c r="I216" s="13" t="s">
        <v>870</v>
      </c>
      <c r="J216" s="16" t="s">
        <v>870</v>
      </c>
      <c r="K216" s="13" t="s">
        <v>915</v>
      </c>
      <c r="L216" s="64" t="s">
        <v>915</v>
      </c>
      <c r="M216" s="68" t="s">
        <v>915</v>
      </c>
      <c r="N216" s="14"/>
      <c r="O216" s="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487139</v>
      </c>
      <c r="F217" s="156">
        <v>663749</v>
      </c>
      <c r="G217" s="2">
        <f t="shared" si="7"/>
        <v>176610</v>
      </c>
      <c r="H217" s="44">
        <f t="shared" si="6"/>
        <v>0.36249999999999999</v>
      </c>
      <c r="I217" s="13" t="s">
        <v>870</v>
      </c>
      <c r="J217" s="16" t="s">
        <v>870</v>
      </c>
      <c r="K217" s="13" t="s">
        <v>915</v>
      </c>
      <c r="L217" s="64" t="s">
        <v>915</v>
      </c>
      <c r="M217" s="68" t="s">
        <v>915</v>
      </c>
      <c r="N217" s="14"/>
      <c r="O217" s="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509587</v>
      </c>
      <c r="F218" s="156">
        <v>610358</v>
      </c>
      <c r="G218" s="2">
        <f t="shared" si="7"/>
        <v>100771</v>
      </c>
      <c r="H218" s="44">
        <f t="shared" si="6"/>
        <v>0.1978</v>
      </c>
      <c r="I218" s="13" t="s">
        <v>870</v>
      </c>
      <c r="J218" s="16" t="s">
        <v>870</v>
      </c>
      <c r="K218" s="13">
        <v>2016</v>
      </c>
      <c r="L218" s="64">
        <v>-13.54000000000002</v>
      </c>
      <c r="M218" s="68">
        <v>-14.230000000000018</v>
      </c>
      <c r="N218" s="14"/>
      <c r="O218" s="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711939</v>
      </c>
      <c r="F219" s="156">
        <v>849039</v>
      </c>
      <c r="G219" s="2">
        <f t="shared" si="7"/>
        <v>137100</v>
      </c>
      <c r="H219" s="44">
        <f t="shared" si="6"/>
        <v>0.19259999999999999</v>
      </c>
      <c r="I219" s="13" t="s">
        <v>870</v>
      </c>
      <c r="J219" s="16" t="s">
        <v>870</v>
      </c>
      <c r="K219" s="13" t="s">
        <v>915</v>
      </c>
      <c r="L219" s="64" t="s">
        <v>915</v>
      </c>
      <c r="M219" s="68" t="s">
        <v>915</v>
      </c>
      <c r="N219" s="14"/>
      <c r="O219" s="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11752</v>
      </c>
      <c r="F220" s="156">
        <v>11765</v>
      </c>
      <c r="G220" s="2">
        <f t="shared" si="7"/>
        <v>13</v>
      </c>
      <c r="H220" s="44">
        <f t="shared" si="6"/>
        <v>1.1000000000000001E-3</v>
      </c>
      <c r="I220" s="13">
        <v>1</v>
      </c>
      <c r="J220" s="16">
        <v>1</v>
      </c>
      <c r="K220" s="13">
        <v>2016</v>
      </c>
      <c r="L220" s="64">
        <v>-16.699999999999989</v>
      </c>
      <c r="M220" s="68">
        <v>-11.240000000000009</v>
      </c>
      <c r="N220" s="14"/>
      <c r="O220" s="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12299</v>
      </c>
      <c r="F221" s="156">
        <v>12299</v>
      </c>
      <c r="G221" s="2">
        <f t="shared" si="7"/>
        <v>0</v>
      </c>
      <c r="H221" s="44">
        <f t="shared" si="6"/>
        <v>0</v>
      </c>
      <c r="I221" s="13">
        <v>1</v>
      </c>
      <c r="J221" s="16">
        <v>1</v>
      </c>
      <c r="K221" s="13" t="s">
        <v>915</v>
      </c>
      <c r="L221" s="64" t="s">
        <v>915</v>
      </c>
      <c r="M221" s="68" t="s">
        <v>915</v>
      </c>
      <c r="N221" s="14"/>
      <c r="O221" s="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4225394</v>
      </c>
      <c r="F222" s="156">
        <v>4828799</v>
      </c>
      <c r="G222" s="2">
        <f t="shared" si="7"/>
        <v>603405</v>
      </c>
      <c r="H222" s="44">
        <f t="shared" si="6"/>
        <v>0.14280000000000001</v>
      </c>
      <c r="I222" s="13" t="s">
        <v>870</v>
      </c>
      <c r="J222" s="16" t="s">
        <v>870</v>
      </c>
      <c r="K222" s="13">
        <v>2016</v>
      </c>
      <c r="L222" s="64">
        <v>-86.340000000000146</v>
      </c>
      <c r="M222" s="68">
        <v>-61.930000000000064</v>
      </c>
      <c r="N222" s="14"/>
      <c r="O222" s="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11982277</v>
      </c>
      <c r="F223" s="156">
        <v>14449836</v>
      </c>
      <c r="G223" s="2">
        <f t="shared" si="7"/>
        <v>2467559</v>
      </c>
      <c r="H223" s="44">
        <f t="shared" si="6"/>
        <v>0.2059</v>
      </c>
      <c r="I223" s="13" t="s">
        <v>870</v>
      </c>
      <c r="J223" s="16" t="s">
        <v>870</v>
      </c>
      <c r="K223" s="13">
        <v>2016</v>
      </c>
      <c r="L223" s="64">
        <v>-247.65999999999985</v>
      </c>
      <c r="M223" s="68">
        <v>-171.9399999999996</v>
      </c>
      <c r="N223" s="14"/>
      <c r="O223" s="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1948948</v>
      </c>
      <c r="F224" s="156">
        <v>2378203</v>
      </c>
      <c r="G224" s="2">
        <f t="shared" si="7"/>
        <v>429255</v>
      </c>
      <c r="H224" s="44">
        <f t="shared" si="6"/>
        <v>0.22020000000000001</v>
      </c>
      <c r="I224" s="13" t="s">
        <v>870</v>
      </c>
      <c r="J224" s="16" t="s">
        <v>870</v>
      </c>
      <c r="K224" s="13" t="s">
        <v>915</v>
      </c>
      <c r="L224" s="64" t="s">
        <v>915</v>
      </c>
      <c r="M224" s="68" t="s">
        <v>915</v>
      </c>
      <c r="N224" s="14"/>
      <c r="O224" s="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1594863</v>
      </c>
      <c r="F225" s="156">
        <v>2703910</v>
      </c>
      <c r="G225" s="2">
        <f t="shared" si="7"/>
        <v>1109047</v>
      </c>
      <c r="H225" s="44">
        <f t="shared" si="6"/>
        <v>0.69540000000000002</v>
      </c>
      <c r="I225" s="13" t="s">
        <v>870</v>
      </c>
      <c r="J225" s="16" t="s">
        <v>870</v>
      </c>
      <c r="K225" s="13">
        <v>2016</v>
      </c>
      <c r="L225" s="64">
        <v>173.54999999999995</v>
      </c>
      <c r="M225" s="68">
        <v>-21.439999999999941</v>
      </c>
      <c r="N225" s="14"/>
      <c r="O225" s="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110129</v>
      </c>
      <c r="F226" s="156">
        <v>13166</v>
      </c>
      <c r="G226" s="2">
        <f t="shared" si="7"/>
        <v>-96963</v>
      </c>
      <c r="H226" s="44">
        <f t="shared" si="6"/>
        <v>-0.88039999999999996</v>
      </c>
      <c r="I226" s="13">
        <v>1</v>
      </c>
      <c r="J226" s="16">
        <v>1</v>
      </c>
      <c r="K226" s="13">
        <v>2016</v>
      </c>
      <c r="L226" s="64">
        <v>-30.220000000000027</v>
      </c>
      <c r="M226" s="68">
        <v>-16.97</v>
      </c>
      <c r="N226" s="14"/>
      <c r="O226" s="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102843</v>
      </c>
      <c r="F227" s="156">
        <v>64494</v>
      </c>
      <c r="G227" s="2">
        <f t="shared" si="7"/>
        <v>-38349</v>
      </c>
      <c r="H227" s="44">
        <f t="shared" si="6"/>
        <v>-0.37290000000000001</v>
      </c>
      <c r="I227" s="13">
        <v>1</v>
      </c>
      <c r="J227" s="16" t="s">
        <v>870</v>
      </c>
      <c r="K227" s="13">
        <v>2016</v>
      </c>
      <c r="L227" s="64">
        <v>-30.42999999999995</v>
      </c>
      <c r="M227" s="68">
        <v>-13.980000000000018</v>
      </c>
      <c r="N227" s="14"/>
      <c r="O227" s="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1829202</v>
      </c>
      <c r="F228" s="156">
        <v>2336860</v>
      </c>
      <c r="G228" s="2">
        <f t="shared" si="7"/>
        <v>507658</v>
      </c>
      <c r="H228" s="44">
        <f t="shared" si="6"/>
        <v>0.27750000000000002</v>
      </c>
      <c r="I228" s="13">
        <v>1</v>
      </c>
      <c r="J228" s="16" t="s">
        <v>870</v>
      </c>
      <c r="K228" s="13" t="s">
        <v>915</v>
      </c>
      <c r="L228" s="64" t="s">
        <v>915</v>
      </c>
      <c r="M228" s="68" t="s">
        <v>915</v>
      </c>
      <c r="N228" s="14"/>
      <c r="O228" s="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1409398</v>
      </c>
      <c r="F229" s="156">
        <v>1734104</v>
      </c>
      <c r="G229" s="2">
        <f t="shared" si="7"/>
        <v>324706</v>
      </c>
      <c r="H229" s="44">
        <f t="shared" si="6"/>
        <v>0.23039999999999999</v>
      </c>
      <c r="I229" s="13">
        <v>1</v>
      </c>
      <c r="J229" s="16" t="s">
        <v>870</v>
      </c>
      <c r="K229" s="13" t="s">
        <v>915</v>
      </c>
      <c r="L229" s="64" t="s">
        <v>915</v>
      </c>
      <c r="M229" s="68" t="s">
        <v>915</v>
      </c>
      <c r="N229" s="14"/>
      <c r="O229" s="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36279</v>
      </c>
      <c r="F230" s="156">
        <v>35549</v>
      </c>
      <c r="G230" s="2">
        <f t="shared" si="7"/>
        <v>-730</v>
      </c>
      <c r="H230" s="44">
        <f t="shared" si="6"/>
        <v>-2.01E-2</v>
      </c>
      <c r="I230" s="13">
        <v>1</v>
      </c>
      <c r="J230" s="16">
        <v>1</v>
      </c>
      <c r="K230" s="13" t="s">
        <v>915</v>
      </c>
      <c r="L230" s="64" t="s">
        <v>915</v>
      </c>
      <c r="M230" s="68" t="s">
        <v>915</v>
      </c>
      <c r="N230" s="14"/>
      <c r="O230" s="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22184</v>
      </c>
      <c r="F231" s="156">
        <v>22449</v>
      </c>
      <c r="G231" s="2">
        <f t="shared" si="7"/>
        <v>265</v>
      </c>
      <c r="H231" s="44">
        <f t="shared" si="6"/>
        <v>1.1900000000000001E-2</v>
      </c>
      <c r="I231" s="13">
        <v>1</v>
      </c>
      <c r="J231" s="16">
        <v>1</v>
      </c>
      <c r="K231" s="13" t="s">
        <v>915</v>
      </c>
      <c r="L231" s="64" t="s">
        <v>915</v>
      </c>
      <c r="M231" s="68" t="s">
        <v>915</v>
      </c>
      <c r="N231" s="14"/>
      <c r="O231" s="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2402683</v>
      </c>
      <c r="F232" s="156">
        <v>2889292</v>
      </c>
      <c r="G232" s="2">
        <f t="shared" si="7"/>
        <v>486609</v>
      </c>
      <c r="H232" s="44">
        <f t="shared" si="6"/>
        <v>0.20250000000000001</v>
      </c>
      <c r="I232" s="13" t="s">
        <v>870</v>
      </c>
      <c r="J232" s="16" t="s">
        <v>870</v>
      </c>
      <c r="K232" s="13" t="s">
        <v>915</v>
      </c>
      <c r="L232" s="64" t="s">
        <v>915</v>
      </c>
      <c r="M232" s="68" t="s">
        <v>915</v>
      </c>
      <c r="N232" s="14"/>
      <c r="O232" s="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267080</v>
      </c>
      <c r="F233" s="156">
        <v>306405</v>
      </c>
      <c r="G233" s="2">
        <f t="shared" si="7"/>
        <v>39325</v>
      </c>
      <c r="H233" s="44">
        <f t="shared" si="6"/>
        <v>0.1472</v>
      </c>
      <c r="I233" s="13" t="s">
        <v>870</v>
      </c>
      <c r="J233" s="16" t="s">
        <v>870</v>
      </c>
      <c r="K233" s="13">
        <v>2016</v>
      </c>
      <c r="L233" s="64">
        <v>-12.240000000000009</v>
      </c>
      <c r="M233" s="68">
        <v>-5.2999999999999972</v>
      </c>
      <c r="N233" s="14"/>
      <c r="O233" s="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468856</v>
      </c>
      <c r="F234" s="156">
        <v>693807</v>
      </c>
      <c r="G234" s="2">
        <f t="shared" si="7"/>
        <v>224951</v>
      </c>
      <c r="H234" s="44">
        <f t="shared" si="6"/>
        <v>0.4798</v>
      </c>
      <c r="I234" s="13" t="s">
        <v>870</v>
      </c>
      <c r="J234" s="16" t="s">
        <v>870</v>
      </c>
      <c r="K234" s="13" t="s">
        <v>915</v>
      </c>
      <c r="L234" s="64" t="s">
        <v>915</v>
      </c>
      <c r="M234" s="68" t="s">
        <v>915</v>
      </c>
      <c r="N234" s="14"/>
      <c r="O234" s="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1604336</v>
      </c>
      <c r="F235" s="156">
        <v>2031557</v>
      </c>
      <c r="G235" s="2">
        <f t="shared" si="7"/>
        <v>427221</v>
      </c>
      <c r="H235" s="44">
        <f t="shared" si="6"/>
        <v>0.26629999999999998</v>
      </c>
      <c r="I235" s="13" t="s">
        <v>870</v>
      </c>
      <c r="J235" s="16" t="s">
        <v>870</v>
      </c>
      <c r="K235" s="13" t="s">
        <v>915</v>
      </c>
      <c r="L235" s="64" t="s">
        <v>915</v>
      </c>
      <c r="M235" s="68" t="s">
        <v>915</v>
      </c>
      <c r="N235" s="14"/>
      <c r="O235" s="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2527414</v>
      </c>
      <c r="F236" s="156">
        <v>2900720</v>
      </c>
      <c r="G236" s="2">
        <f t="shared" si="7"/>
        <v>373306</v>
      </c>
      <c r="H236" s="44">
        <f t="shared" si="6"/>
        <v>0.1477</v>
      </c>
      <c r="I236" s="13" t="s">
        <v>870</v>
      </c>
      <c r="J236" s="16" t="s">
        <v>870</v>
      </c>
      <c r="K236" s="13">
        <v>2016</v>
      </c>
      <c r="L236" s="64">
        <v>-57.259999999999991</v>
      </c>
      <c r="M236" s="68">
        <v>-41.769999999999982</v>
      </c>
      <c r="N236" s="14"/>
      <c r="O236" s="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850267</v>
      </c>
      <c r="F237" s="156">
        <v>1018121</v>
      </c>
      <c r="G237" s="2">
        <f t="shared" si="7"/>
        <v>167854</v>
      </c>
      <c r="H237" s="44">
        <f t="shared" si="6"/>
        <v>0.19739999999999999</v>
      </c>
      <c r="I237" s="13" t="s">
        <v>870</v>
      </c>
      <c r="J237" s="16" t="s">
        <v>870</v>
      </c>
      <c r="K237" s="13" t="s">
        <v>915</v>
      </c>
      <c r="L237" s="64" t="s">
        <v>915</v>
      </c>
      <c r="M237" s="68" t="s">
        <v>915</v>
      </c>
      <c r="N237" s="14"/>
      <c r="O237" s="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354579</v>
      </c>
      <c r="F238" s="156">
        <v>443277</v>
      </c>
      <c r="G238" s="2">
        <f t="shared" si="7"/>
        <v>88698</v>
      </c>
      <c r="H238" s="44">
        <f t="shared" si="6"/>
        <v>0.25019999999999998</v>
      </c>
      <c r="I238" s="13" t="s">
        <v>870</v>
      </c>
      <c r="J238" s="16" t="s">
        <v>870</v>
      </c>
      <c r="K238" s="13" t="s">
        <v>915</v>
      </c>
      <c r="L238" s="64" t="s">
        <v>915</v>
      </c>
      <c r="M238" s="68" t="s">
        <v>915</v>
      </c>
      <c r="N238" s="14"/>
      <c r="O238" s="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281394</v>
      </c>
      <c r="F239" s="156">
        <v>376604</v>
      </c>
      <c r="G239" s="2">
        <f t="shared" si="7"/>
        <v>95210</v>
      </c>
      <c r="H239" s="44">
        <f t="shared" si="6"/>
        <v>0.33839999999999998</v>
      </c>
      <c r="I239" s="13" t="s">
        <v>870</v>
      </c>
      <c r="J239" s="16" t="s">
        <v>870</v>
      </c>
      <c r="K239" s="13">
        <v>2016</v>
      </c>
      <c r="L239" s="64">
        <v>-2.8799999999999955</v>
      </c>
      <c r="M239" s="68">
        <v>-2.7300000000000182</v>
      </c>
      <c r="N239" s="14"/>
      <c r="O239" s="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699968</v>
      </c>
      <c r="F240" s="156">
        <v>817425</v>
      </c>
      <c r="G240" s="2">
        <f t="shared" si="7"/>
        <v>117457</v>
      </c>
      <c r="H240" s="44">
        <f t="shared" si="6"/>
        <v>0.1678</v>
      </c>
      <c r="I240" s="13" t="s">
        <v>870</v>
      </c>
      <c r="J240" s="16" t="s">
        <v>870</v>
      </c>
      <c r="K240" s="13" t="s">
        <v>915</v>
      </c>
      <c r="L240" s="64" t="s">
        <v>915</v>
      </c>
      <c r="M240" s="68" t="s">
        <v>915</v>
      </c>
      <c r="N240" s="14"/>
      <c r="O240" s="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397139</v>
      </c>
      <c r="F241" s="156">
        <v>479517</v>
      </c>
      <c r="G241" s="2">
        <f t="shared" si="7"/>
        <v>82378</v>
      </c>
      <c r="H241" s="44">
        <f t="shared" si="6"/>
        <v>0.2074</v>
      </c>
      <c r="I241" s="13" t="s">
        <v>870</v>
      </c>
      <c r="J241" s="16" t="s">
        <v>870</v>
      </c>
      <c r="K241" s="13" t="s">
        <v>915</v>
      </c>
      <c r="L241" s="64" t="s">
        <v>915</v>
      </c>
      <c r="M241" s="68" t="s">
        <v>915</v>
      </c>
      <c r="N241" s="14"/>
      <c r="O241" s="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1185054</v>
      </c>
      <c r="F242" s="156">
        <v>1378376</v>
      </c>
      <c r="G242" s="2">
        <f t="shared" si="7"/>
        <v>193322</v>
      </c>
      <c r="H242" s="44">
        <f t="shared" si="6"/>
        <v>0.16309999999999999</v>
      </c>
      <c r="I242" s="13" t="s">
        <v>870</v>
      </c>
      <c r="J242" s="16" t="s">
        <v>870</v>
      </c>
      <c r="K242" s="13" t="s">
        <v>915</v>
      </c>
      <c r="L242" s="64" t="s">
        <v>915</v>
      </c>
      <c r="M242" s="68" t="s">
        <v>915</v>
      </c>
      <c r="N242" s="14"/>
      <c r="O242" s="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224216</v>
      </c>
      <c r="F243" s="156">
        <v>314501</v>
      </c>
      <c r="G243" s="2">
        <f t="shared" si="7"/>
        <v>90285</v>
      </c>
      <c r="H243" s="44">
        <f t="shared" si="6"/>
        <v>0.4027</v>
      </c>
      <c r="I243" s="13" t="s">
        <v>870</v>
      </c>
      <c r="J243" s="16" t="s">
        <v>870</v>
      </c>
      <c r="K243" s="13" t="s">
        <v>915</v>
      </c>
      <c r="L243" s="64" t="s">
        <v>915</v>
      </c>
      <c r="M243" s="68" t="s">
        <v>915</v>
      </c>
      <c r="N243" s="14"/>
      <c r="O243" s="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3497777</v>
      </c>
      <c r="F244" s="156">
        <v>4088870</v>
      </c>
      <c r="G244" s="2">
        <f t="shared" si="7"/>
        <v>591093</v>
      </c>
      <c r="H244" s="44">
        <f t="shared" si="6"/>
        <v>0.16900000000000001</v>
      </c>
      <c r="I244" s="13" t="s">
        <v>870</v>
      </c>
      <c r="J244" s="16" t="s">
        <v>870</v>
      </c>
      <c r="K244" s="13">
        <v>2016</v>
      </c>
      <c r="L244" s="64">
        <v>-38.930000000000064</v>
      </c>
      <c r="M244" s="68">
        <v>-21.299999999999955</v>
      </c>
      <c r="N244" s="14"/>
      <c r="O244" s="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3780868</v>
      </c>
      <c r="F245" s="156">
        <v>4294185</v>
      </c>
      <c r="G245" s="2">
        <f t="shared" si="7"/>
        <v>513317</v>
      </c>
      <c r="H245" s="44">
        <f t="shared" si="6"/>
        <v>0.1358</v>
      </c>
      <c r="I245" s="13" t="s">
        <v>870</v>
      </c>
      <c r="J245" s="16" t="s">
        <v>870</v>
      </c>
      <c r="K245" s="13">
        <v>2016</v>
      </c>
      <c r="L245" s="64">
        <v>-43.769999999999982</v>
      </c>
      <c r="M245" s="68">
        <v>-17.540000000000077</v>
      </c>
      <c r="N245" s="14"/>
      <c r="O245" s="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2998646</v>
      </c>
      <c r="F246" s="156">
        <v>3510792</v>
      </c>
      <c r="G246" s="2">
        <f t="shared" si="7"/>
        <v>512146</v>
      </c>
      <c r="H246" s="44">
        <f t="shared" si="6"/>
        <v>0.17080000000000001</v>
      </c>
      <c r="I246" s="13" t="s">
        <v>870</v>
      </c>
      <c r="J246" s="16" t="s">
        <v>870</v>
      </c>
      <c r="K246" s="13" t="s">
        <v>915</v>
      </c>
      <c r="L246" s="64" t="s">
        <v>915</v>
      </c>
      <c r="M246" s="68" t="s">
        <v>915</v>
      </c>
      <c r="N246" s="14"/>
      <c r="O246" s="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897817</v>
      </c>
      <c r="F247" s="156">
        <v>1063549</v>
      </c>
      <c r="G247" s="2">
        <f t="shared" si="7"/>
        <v>165732</v>
      </c>
      <c r="H247" s="44">
        <f t="shared" si="6"/>
        <v>0.18459999999999999</v>
      </c>
      <c r="I247" s="13" t="s">
        <v>870</v>
      </c>
      <c r="J247" s="16" t="s">
        <v>870</v>
      </c>
      <c r="K247" s="13" t="s">
        <v>915</v>
      </c>
      <c r="L247" s="64" t="s">
        <v>915</v>
      </c>
      <c r="M247" s="68" t="s">
        <v>915</v>
      </c>
      <c r="N247" s="14"/>
      <c r="O247" s="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879274</v>
      </c>
      <c r="F248" s="156">
        <v>1071286</v>
      </c>
      <c r="G248" s="2">
        <f t="shared" si="7"/>
        <v>192012</v>
      </c>
      <c r="H248" s="44">
        <f t="shared" si="6"/>
        <v>0.21840000000000001</v>
      </c>
      <c r="I248" s="13" t="s">
        <v>870</v>
      </c>
      <c r="J248" s="16" t="s">
        <v>870</v>
      </c>
      <c r="K248" s="13" t="s">
        <v>915</v>
      </c>
      <c r="L248" s="64" t="s">
        <v>915</v>
      </c>
      <c r="M248" s="68" t="s">
        <v>915</v>
      </c>
      <c r="N248" s="14"/>
      <c r="O248" s="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2463510</v>
      </c>
      <c r="F249" s="156">
        <v>2897301</v>
      </c>
      <c r="G249" s="2">
        <f t="shared" si="7"/>
        <v>433791</v>
      </c>
      <c r="H249" s="44">
        <f t="shared" si="6"/>
        <v>0.17610000000000001</v>
      </c>
      <c r="I249" s="13" t="s">
        <v>870</v>
      </c>
      <c r="J249" s="16" t="s">
        <v>870</v>
      </c>
      <c r="K249" s="13" t="s">
        <v>915</v>
      </c>
      <c r="L249" s="64" t="s">
        <v>915</v>
      </c>
      <c r="M249" s="68" t="s">
        <v>915</v>
      </c>
      <c r="N249" s="14"/>
      <c r="O249" s="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800127</v>
      </c>
      <c r="F250" s="156">
        <v>951545</v>
      </c>
      <c r="G250" s="2">
        <f t="shared" si="7"/>
        <v>151418</v>
      </c>
      <c r="H250" s="44">
        <f t="shared" si="6"/>
        <v>0.18920000000000001</v>
      </c>
      <c r="I250" s="13" t="s">
        <v>870</v>
      </c>
      <c r="J250" s="16" t="s">
        <v>870</v>
      </c>
      <c r="K250" s="13" t="s">
        <v>915</v>
      </c>
      <c r="L250" s="64" t="s">
        <v>915</v>
      </c>
      <c r="M250" s="68" t="s">
        <v>915</v>
      </c>
      <c r="N250" s="14"/>
      <c r="O250" s="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7970208</v>
      </c>
      <c r="F251" s="156">
        <v>9440062</v>
      </c>
      <c r="G251" s="2">
        <f t="shared" si="7"/>
        <v>1469854</v>
      </c>
      <c r="H251" s="44">
        <f t="shared" si="6"/>
        <v>0.18440000000000001</v>
      </c>
      <c r="I251" s="13" t="s">
        <v>870</v>
      </c>
      <c r="J251" s="16" t="s">
        <v>870</v>
      </c>
      <c r="K251" s="13" t="s">
        <v>915</v>
      </c>
      <c r="L251" s="64" t="s">
        <v>915</v>
      </c>
      <c r="M251" s="68" t="s">
        <v>915</v>
      </c>
      <c r="N251" s="14"/>
      <c r="O251" s="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1981251</v>
      </c>
      <c r="F252" s="156">
        <v>2301082</v>
      </c>
      <c r="G252" s="2">
        <f t="shared" si="7"/>
        <v>319831</v>
      </c>
      <c r="H252" s="44">
        <f t="shared" si="6"/>
        <v>0.16139999999999999</v>
      </c>
      <c r="I252" s="13" t="s">
        <v>870</v>
      </c>
      <c r="J252" s="16" t="s">
        <v>870</v>
      </c>
      <c r="K252" s="13">
        <v>2016</v>
      </c>
      <c r="L252" s="64">
        <v>-4.8600000000000136</v>
      </c>
      <c r="M252" s="68">
        <v>-6.3799999999999955</v>
      </c>
      <c r="N252" s="14"/>
      <c r="O252" s="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2335621</v>
      </c>
      <c r="F253" s="156">
        <v>2640587</v>
      </c>
      <c r="G253" s="2">
        <f t="shared" si="7"/>
        <v>304966</v>
      </c>
      <c r="H253" s="44">
        <f t="shared" si="6"/>
        <v>0.13059999999999999</v>
      </c>
      <c r="I253" s="13" t="s">
        <v>870</v>
      </c>
      <c r="J253" s="16" t="s">
        <v>870</v>
      </c>
      <c r="K253" s="13">
        <v>2016</v>
      </c>
      <c r="L253" s="64">
        <v>-23.240000000000009</v>
      </c>
      <c r="M253" s="68">
        <v>-20.360000000000014</v>
      </c>
      <c r="N253" s="14"/>
      <c r="O253" s="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1334152</v>
      </c>
      <c r="F254" s="156">
        <v>1542322</v>
      </c>
      <c r="G254" s="2">
        <f t="shared" si="7"/>
        <v>208170</v>
      </c>
      <c r="H254" s="44">
        <f t="shared" si="6"/>
        <v>0.156</v>
      </c>
      <c r="I254" s="13" t="s">
        <v>870</v>
      </c>
      <c r="J254" s="16" t="s">
        <v>870</v>
      </c>
      <c r="K254" s="13" t="s">
        <v>915</v>
      </c>
      <c r="L254" s="64" t="s">
        <v>915</v>
      </c>
      <c r="M254" s="68" t="s">
        <v>915</v>
      </c>
      <c r="N254" s="14"/>
      <c r="O254" s="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2373845</v>
      </c>
      <c r="F255" s="156">
        <v>2776868</v>
      </c>
      <c r="G255" s="2">
        <f t="shared" si="7"/>
        <v>403023</v>
      </c>
      <c r="H255" s="44">
        <f t="shared" si="6"/>
        <v>0.16980000000000001</v>
      </c>
      <c r="I255" s="13" t="s">
        <v>870</v>
      </c>
      <c r="J255" s="16" t="s">
        <v>870</v>
      </c>
      <c r="K255" s="13" t="s">
        <v>915</v>
      </c>
      <c r="L255" s="64" t="s">
        <v>915</v>
      </c>
      <c r="M255" s="68" t="s">
        <v>915</v>
      </c>
      <c r="N255" s="14"/>
      <c r="O255" s="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1536948</v>
      </c>
      <c r="F256" s="156">
        <v>1789600</v>
      </c>
      <c r="G256" s="2">
        <f t="shared" si="7"/>
        <v>252652</v>
      </c>
      <c r="H256" s="44">
        <f t="shared" si="6"/>
        <v>0.16439999999999999</v>
      </c>
      <c r="I256" s="13" t="s">
        <v>870</v>
      </c>
      <c r="J256" s="16" t="s">
        <v>870</v>
      </c>
      <c r="K256" s="13" t="s">
        <v>915</v>
      </c>
      <c r="L256" s="64" t="s">
        <v>915</v>
      </c>
      <c r="M256" s="68" t="s">
        <v>915</v>
      </c>
      <c r="N256" s="14"/>
      <c r="O256" s="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390154</v>
      </c>
      <c r="F257" s="156">
        <v>477162</v>
      </c>
      <c r="G257" s="2">
        <f t="shared" si="7"/>
        <v>87008</v>
      </c>
      <c r="H257" s="44">
        <f t="shared" si="6"/>
        <v>0.223</v>
      </c>
      <c r="I257" s="13" t="s">
        <v>870</v>
      </c>
      <c r="J257" s="16" t="s">
        <v>870</v>
      </c>
      <c r="K257" s="13" t="s">
        <v>915</v>
      </c>
      <c r="L257" s="64" t="s">
        <v>915</v>
      </c>
      <c r="M257" s="68" t="s">
        <v>915</v>
      </c>
      <c r="N257" s="14"/>
      <c r="O257" s="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3153473</v>
      </c>
      <c r="F258" s="156">
        <v>3784239</v>
      </c>
      <c r="G258" s="2">
        <f t="shared" si="7"/>
        <v>630766</v>
      </c>
      <c r="H258" s="44">
        <f t="shared" si="6"/>
        <v>0.2</v>
      </c>
      <c r="I258" s="13" t="s">
        <v>870</v>
      </c>
      <c r="J258" s="16" t="s">
        <v>870</v>
      </c>
      <c r="K258" s="13" t="s">
        <v>915</v>
      </c>
      <c r="L258" s="64" t="s">
        <v>915</v>
      </c>
      <c r="M258" s="68" t="s">
        <v>915</v>
      </c>
      <c r="N258" s="14"/>
      <c r="O258" s="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936457</v>
      </c>
      <c r="F259" s="156">
        <v>1174407</v>
      </c>
      <c r="G259" s="2">
        <f t="shared" si="7"/>
        <v>237950</v>
      </c>
      <c r="H259" s="44">
        <f t="shared" si="6"/>
        <v>0.25409999999999999</v>
      </c>
      <c r="I259" s="13" t="s">
        <v>870</v>
      </c>
      <c r="J259" s="16" t="s">
        <v>870</v>
      </c>
      <c r="K259" s="13">
        <v>2016</v>
      </c>
      <c r="L259" s="64">
        <v>3.9100000000000819</v>
      </c>
      <c r="M259" s="68">
        <v>-4.4200000000000159</v>
      </c>
      <c r="N259" s="14"/>
      <c r="O259" s="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1844433</v>
      </c>
      <c r="F260" s="156">
        <v>2084495</v>
      </c>
      <c r="G260" s="2">
        <f t="shared" si="7"/>
        <v>240062</v>
      </c>
      <c r="H260" s="44">
        <f t="shared" si="6"/>
        <v>0.13020000000000001</v>
      </c>
      <c r="I260" s="13" t="s">
        <v>870</v>
      </c>
      <c r="J260" s="16" t="s">
        <v>870</v>
      </c>
      <c r="K260" s="13">
        <v>2016</v>
      </c>
      <c r="L260" s="64">
        <v>-39.75</v>
      </c>
      <c r="M260" s="68">
        <v>-33.769999999999982</v>
      </c>
      <c r="N260" s="14"/>
      <c r="O260" s="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30360</v>
      </c>
      <c r="F261" s="156">
        <v>41658</v>
      </c>
      <c r="G261" s="2">
        <f t="shared" si="7"/>
        <v>11298</v>
      </c>
      <c r="H261" s="44">
        <f t="shared" si="6"/>
        <v>0.37209999999999999</v>
      </c>
      <c r="I261" s="13">
        <v>1</v>
      </c>
      <c r="J261" s="16">
        <v>1</v>
      </c>
      <c r="K261" s="13">
        <v>2016</v>
      </c>
      <c r="L261" s="64">
        <v>-12.149999999999864</v>
      </c>
      <c r="M261" s="68">
        <v>-47.230000000000018</v>
      </c>
      <c r="N261" s="14"/>
      <c r="O261" s="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2733826</v>
      </c>
      <c r="F262" s="156">
        <v>3216627</v>
      </c>
      <c r="G262" s="2">
        <f t="shared" si="7"/>
        <v>482801</v>
      </c>
      <c r="H262" s="44">
        <f t="shared" si="6"/>
        <v>0.17660000000000001</v>
      </c>
      <c r="I262" s="13" t="s">
        <v>870</v>
      </c>
      <c r="J262" s="16" t="s">
        <v>870</v>
      </c>
      <c r="K262" s="13" t="s">
        <v>915</v>
      </c>
      <c r="L262" s="64" t="s">
        <v>915</v>
      </c>
      <c r="M262" s="68" t="s">
        <v>915</v>
      </c>
      <c r="N262" s="14"/>
      <c r="O262" s="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2870161</v>
      </c>
      <c r="F263" s="156">
        <v>3424853</v>
      </c>
      <c r="G263" s="2">
        <f t="shared" si="7"/>
        <v>554692</v>
      </c>
      <c r="H263" s="44">
        <f t="shared" si="6"/>
        <v>0.1933</v>
      </c>
      <c r="I263" s="13" t="s">
        <v>870</v>
      </c>
      <c r="J263" s="16" t="s">
        <v>870</v>
      </c>
      <c r="K263" s="13" t="s">
        <v>915</v>
      </c>
      <c r="L263" s="64" t="s">
        <v>915</v>
      </c>
      <c r="M263" s="68" t="s">
        <v>915</v>
      </c>
      <c r="N263" s="14"/>
      <c r="O263" s="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909782</v>
      </c>
      <c r="F264" s="156">
        <v>1050066</v>
      </c>
      <c r="G264" s="2">
        <f t="shared" si="7"/>
        <v>140284</v>
      </c>
      <c r="H264" s="44">
        <f t="shared" si="6"/>
        <v>0.1542</v>
      </c>
      <c r="I264" s="13" t="s">
        <v>870</v>
      </c>
      <c r="J264" s="16" t="s">
        <v>870</v>
      </c>
      <c r="K264" s="13" t="s">
        <v>915</v>
      </c>
      <c r="L264" s="64" t="s">
        <v>915</v>
      </c>
      <c r="M264" s="68" t="s">
        <v>915</v>
      </c>
      <c r="N264" s="14"/>
      <c r="O264" s="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1108069</v>
      </c>
      <c r="F265" s="156">
        <v>1308862</v>
      </c>
      <c r="G265" s="2">
        <f t="shared" si="7"/>
        <v>200793</v>
      </c>
      <c r="H265" s="44">
        <f t="shared" ref="H265:H328" si="8">ROUND(G265/E265,4)</f>
        <v>0.1812</v>
      </c>
      <c r="I265" s="13" t="s">
        <v>870</v>
      </c>
      <c r="J265" s="16" t="s">
        <v>870</v>
      </c>
      <c r="K265" s="13" t="s">
        <v>915</v>
      </c>
      <c r="L265" s="64" t="s">
        <v>915</v>
      </c>
      <c r="M265" s="68" t="s">
        <v>915</v>
      </c>
      <c r="N265" s="14"/>
      <c r="O265" s="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8008746</v>
      </c>
      <c r="F266" s="156">
        <v>9786614</v>
      </c>
      <c r="G266" s="2">
        <f t="shared" ref="G266:G329" si="9">SUM(F266-E266)</f>
        <v>1777868</v>
      </c>
      <c r="H266" s="44">
        <f t="shared" si="8"/>
        <v>0.222</v>
      </c>
      <c r="I266" s="13" t="s">
        <v>870</v>
      </c>
      <c r="J266" s="16" t="s">
        <v>870</v>
      </c>
      <c r="K266" s="13">
        <v>2016</v>
      </c>
      <c r="L266" s="64">
        <v>-6.089999999999236</v>
      </c>
      <c r="M266" s="68">
        <v>-78.739999999999782</v>
      </c>
      <c r="N266" s="14"/>
      <c r="O266" s="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1664129</v>
      </c>
      <c r="F267" s="156">
        <v>1763840</v>
      </c>
      <c r="G267" s="2">
        <f t="shared" si="9"/>
        <v>99711</v>
      </c>
      <c r="H267" s="44">
        <f t="shared" si="8"/>
        <v>5.9900000000000002E-2</v>
      </c>
      <c r="I267" s="13" t="s">
        <v>870</v>
      </c>
      <c r="J267" s="16" t="s">
        <v>870</v>
      </c>
      <c r="K267" s="13">
        <v>2016</v>
      </c>
      <c r="L267" s="64">
        <v>-69.669999999999959</v>
      </c>
      <c r="M267" s="68">
        <v>-25.560000000000059</v>
      </c>
      <c r="N267" s="14"/>
      <c r="O267" s="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163230</v>
      </c>
      <c r="F268" s="156">
        <v>268581</v>
      </c>
      <c r="G268" s="2">
        <f t="shared" si="9"/>
        <v>105351</v>
      </c>
      <c r="H268" s="44">
        <f t="shared" si="8"/>
        <v>0.64539999999999997</v>
      </c>
      <c r="I268" s="13">
        <v>1</v>
      </c>
      <c r="J268" s="16" t="s">
        <v>870</v>
      </c>
      <c r="K268" s="13" t="s">
        <v>915</v>
      </c>
      <c r="L268" s="64" t="s">
        <v>915</v>
      </c>
      <c r="M268" s="68" t="s">
        <v>915</v>
      </c>
      <c r="N268" s="14"/>
      <c r="O268" s="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660736</v>
      </c>
      <c r="F269" s="156">
        <v>861664</v>
      </c>
      <c r="G269" s="2">
        <f t="shared" si="9"/>
        <v>200928</v>
      </c>
      <c r="H269" s="44">
        <f t="shared" si="8"/>
        <v>0.30409999999999998</v>
      </c>
      <c r="I269" s="13" t="s">
        <v>870</v>
      </c>
      <c r="J269" s="16" t="s">
        <v>870</v>
      </c>
      <c r="K269" s="13" t="s">
        <v>915</v>
      </c>
      <c r="L269" s="64" t="s">
        <v>915</v>
      </c>
      <c r="M269" s="68" t="s">
        <v>915</v>
      </c>
      <c r="N269" s="14"/>
      <c r="O269" s="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444524</v>
      </c>
      <c r="F270" s="156">
        <v>452596</v>
      </c>
      <c r="G270" s="2">
        <f t="shared" si="9"/>
        <v>8072</v>
      </c>
      <c r="H270" s="44">
        <f t="shared" si="8"/>
        <v>1.8200000000000001E-2</v>
      </c>
      <c r="I270" s="13" t="s">
        <v>870</v>
      </c>
      <c r="J270" s="16" t="s">
        <v>870</v>
      </c>
      <c r="K270" s="13">
        <v>2016</v>
      </c>
      <c r="L270" s="64">
        <v>-26.810000000000002</v>
      </c>
      <c r="M270" s="68">
        <v>-5.9099999999999966</v>
      </c>
      <c r="N270" s="14"/>
      <c r="O270" s="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167370</v>
      </c>
      <c r="F271" s="156">
        <v>289989</v>
      </c>
      <c r="G271" s="2">
        <f t="shared" si="9"/>
        <v>122619</v>
      </c>
      <c r="H271" s="44">
        <f t="shared" si="8"/>
        <v>0.73260000000000003</v>
      </c>
      <c r="I271" s="13">
        <v>1</v>
      </c>
      <c r="J271" s="16" t="s">
        <v>870</v>
      </c>
      <c r="K271" s="13">
        <v>2016</v>
      </c>
      <c r="L271" s="64">
        <v>-3.7899999999999636</v>
      </c>
      <c r="M271" s="68">
        <v>-5.1200000000000045</v>
      </c>
      <c r="N271" s="14"/>
      <c r="O271" s="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660111</v>
      </c>
      <c r="F272" s="156">
        <v>862883</v>
      </c>
      <c r="G272" s="2">
        <f t="shared" si="9"/>
        <v>202772</v>
      </c>
      <c r="H272" s="44">
        <f t="shared" si="8"/>
        <v>0.30719999999999997</v>
      </c>
      <c r="I272" s="13" t="s">
        <v>870</v>
      </c>
      <c r="J272" s="16" t="s">
        <v>870</v>
      </c>
      <c r="K272" s="13" t="s">
        <v>915</v>
      </c>
      <c r="L272" s="64" t="s">
        <v>915</v>
      </c>
      <c r="M272" s="68" t="s">
        <v>915</v>
      </c>
      <c r="N272" s="14"/>
      <c r="O272" s="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3468981</v>
      </c>
      <c r="F273" s="156">
        <v>3992207</v>
      </c>
      <c r="G273" s="2">
        <f t="shared" si="9"/>
        <v>523226</v>
      </c>
      <c r="H273" s="44">
        <f t="shared" si="8"/>
        <v>0.15079999999999999</v>
      </c>
      <c r="I273" s="13" t="s">
        <v>870</v>
      </c>
      <c r="J273" s="16" t="s">
        <v>870</v>
      </c>
      <c r="K273" s="13" t="s">
        <v>915</v>
      </c>
      <c r="L273" s="64" t="s">
        <v>915</v>
      </c>
      <c r="M273" s="68" t="s">
        <v>915</v>
      </c>
      <c r="N273" s="14"/>
      <c r="O273" s="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695926</v>
      </c>
      <c r="F274" s="156">
        <v>863340</v>
      </c>
      <c r="G274" s="2">
        <f t="shared" si="9"/>
        <v>167414</v>
      </c>
      <c r="H274" s="44">
        <f t="shared" si="8"/>
        <v>0.24060000000000001</v>
      </c>
      <c r="I274" s="13" t="s">
        <v>870</v>
      </c>
      <c r="J274" s="16" t="s">
        <v>870</v>
      </c>
      <c r="K274" s="13">
        <v>2016</v>
      </c>
      <c r="L274" s="64">
        <v>-1.4799999999999045</v>
      </c>
      <c r="M274" s="68">
        <v>-6.0600000000000023</v>
      </c>
      <c r="N274" s="14"/>
      <c r="O274" s="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67590</v>
      </c>
      <c r="F275" s="156">
        <v>98232</v>
      </c>
      <c r="G275" s="2">
        <f t="shared" si="9"/>
        <v>30642</v>
      </c>
      <c r="H275" s="44">
        <f t="shared" si="8"/>
        <v>0.45340000000000003</v>
      </c>
      <c r="I275" s="13">
        <v>1</v>
      </c>
      <c r="J275" s="16" t="s">
        <v>870</v>
      </c>
      <c r="K275" s="13">
        <v>2016</v>
      </c>
      <c r="L275" s="64">
        <v>-21.120000000000005</v>
      </c>
      <c r="M275" s="68">
        <v>-9.3799999999999955</v>
      </c>
      <c r="N275" s="14"/>
      <c r="O275" s="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2030340</v>
      </c>
      <c r="F276" s="156">
        <v>2390090</v>
      </c>
      <c r="G276" s="2">
        <f t="shared" si="9"/>
        <v>359750</v>
      </c>
      <c r="H276" s="44">
        <f t="shared" si="8"/>
        <v>0.1772</v>
      </c>
      <c r="I276" s="13" t="s">
        <v>870</v>
      </c>
      <c r="J276" s="16" t="s">
        <v>870</v>
      </c>
      <c r="K276" s="13" t="s">
        <v>915</v>
      </c>
      <c r="L276" s="64" t="s">
        <v>915</v>
      </c>
      <c r="M276" s="68" t="s">
        <v>915</v>
      </c>
      <c r="N276" s="14"/>
      <c r="O276" s="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240967</v>
      </c>
      <c r="F277" s="156">
        <v>362004</v>
      </c>
      <c r="G277" s="2">
        <f t="shared" si="9"/>
        <v>121037</v>
      </c>
      <c r="H277" s="44">
        <f t="shared" si="8"/>
        <v>0.50229999999999997</v>
      </c>
      <c r="I277" s="13" t="s">
        <v>870</v>
      </c>
      <c r="J277" s="16" t="s">
        <v>870</v>
      </c>
      <c r="K277" s="13" t="s">
        <v>915</v>
      </c>
      <c r="L277" s="64" t="s">
        <v>915</v>
      </c>
      <c r="M277" s="68" t="s">
        <v>915</v>
      </c>
      <c r="N277" s="14"/>
      <c r="O277" s="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5513873</v>
      </c>
      <c r="F278" s="156">
        <v>6594525</v>
      </c>
      <c r="G278" s="2">
        <f t="shared" si="9"/>
        <v>1080652</v>
      </c>
      <c r="H278" s="44">
        <f t="shared" si="8"/>
        <v>0.19600000000000001</v>
      </c>
      <c r="I278" s="13" t="s">
        <v>870</v>
      </c>
      <c r="J278" s="16" t="s">
        <v>870</v>
      </c>
      <c r="K278" s="13" t="s">
        <v>915</v>
      </c>
      <c r="L278" s="64" t="s">
        <v>915</v>
      </c>
      <c r="M278" s="68" t="s">
        <v>915</v>
      </c>
      <c r="N278" s="14"/>
      <c r="O278" s="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3639172</v>
      </c>
      <c r="F279" s="156">
        <v>4452485</v>
      </c>
      <c r="G279" s="2">
        <f t="shared" si="9"/>
        <v>813313</v>
      </c>
      <c r="H279" s="44">
        <f t="shared" si="8"/>
        <v>0.2235</v>
      </c>
      <c r="I279" s="13" t="s">
        <v>870</v>
      </c>
      <c r="J279" s="16" t="s">
        <v>870</v>
      </c>
      <c r="K279" s="13" t="s">
        <v>915</v>
      </c>
      <c r="L279" s="64" t="s">
        <v>915</v>
      </c>
      <c r="M279" s="68" t="s">
        <v>915</v>
      </c>
      <c r="N279" s="14"/>
      <c r="O279" s="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502102</v>
      </c>
      <c r="F280" s="156">
        <v>541925</v>
      </c>
      <c r="G280" s="2">
        <f t="shared" si="9"/>
        <v>39823</v>
      </c>
      <c r="H280" s="44">
        <f t="shared" si="8"/>
        <v>7.9299999999999995E-2</v>
      </c>
      <c r="I280" s="13" t="s">
        <v>870</v>
      </c>
      <c r="J280" s="16" t="s">
        <v>870</v>
      </c>
      <c r="K280" s="13">
        <v>2016</v>
      </c>
      <c r="L280" s="64">
        <v>-13.689999999999998</v>
      </c>
      <c r="M280" s="68">
        <v>-12.969999999999999</v>
      </c>
      <c r="N280" s="14"/>
      <c r="O280" s="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13736</v>
      </c>
      <c r="F281" s="156">
        <v>76736</v>
      </c>
      <c r="G281" s="2">
        <f t="shared" si="9"/>
        <v>63000</v>
      </c>
      <c r="H281" s="44">
        <f t="shared" si="8"/>
        <v>4.5865</v>
      </c>
      <c r="I281" s="13" t="s">
        <v>870</v>
      </c>
      <c r="J281" s="16" t="s">
        <v>870</v>
      </c>
      <c r="K281" s="13" t="s">
        <v>915</v>
      </c>
      <c r="L281" s="64" t="s">
        <v>915</v>
      </c>
      <c r="M281" s="68" t="s">
        <v>915</v>
      </c>
      <c r="N281" s="14"/>
      <c r="O281" s="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67704</v>
      </c>
      <c r="F282" s="156">
        <v>66053</v>
      </c>
      <c r="G282" s="2">
        <f t="shared" si="9"/>
        <v>-1651</v>
      </c>
      <c r="H282" s="44">
        <f t="shared" si="8"/>
        <v>-2.4400000000000002E-2</v>
      </c>
      <c r="I282" s="13">
        <v>1</v>
      </c>
      <c r="J282" s="16">
        <v>1</v>
      </c>
      <c r="K282" s="13" t="s">
        <v>915</v>
      </c>
      <c r="L282" s="64" t="s">
        <v>915</v>
      </c>
      <c r="M282" s="68" t="s">
        <v>915</v>
      </c>
      <c r="N282" s="14"/>
      <c r="O282" s="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3103498</v>
      </c>
      <c r="F283" s="156">
        <v>3689780</v>
      </c>
      <c r="G283" s="2">
        <f t="shared" si="9"/>
        <v>586282</v>
      </c>
      <c r="H283" s="44">
        <f t="shared" si="8"/>
        <v>0.18890000000000001</v>
      </c>
      <c r="I283" s="13" t="s">
        <v>870</v>
      </c>
      <c r="J283" s="16" t="s">
        <v>870</v>
      </c>
      <c r="K283" s="13" t="s">
        <v>915</v>
      </c>
      <c r="L283" s="64" t="s">
        <v>915</v>
      </c>
      <c r="M283" s="68" t="s">
        <v>915</v>
      </c>
      <c r="N283" s="14"/>
      <c r="O283" s="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3111963</v>
      </c>
      <c r="F284" s="156">
        <v>3657430</v>
      </c>
      <c r="G284" s="2">
        <f t="shared" si="9"/>
        <v>545467</v>
      </c>
      <c r="H284" s="44">
        <f t="shared" si="8"/>
        <v>0.17530000000000001</v>
      </c>
      <c r="I284" s="13" t="s">
        <v>870</v>
      </c>
      <c r="J284" s="16" t="s">
        <v>870</v>
      </c>
      <c r="K284" s="13" t="s">
        <v>915</v>
      </c>
      <c r="L284" s="64" t="s">
        <v>915</v>
      </c>
      <c r="M284" s="68" t="s">
        <v>915</v>
      </c>
      <c r="N284" s="14"/>
      <c r="O284" s="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5468172</v>
      </c>
      <c r="F285" s="156">
        <v>6402645</v>
      </c>
      <c r="G285" s="2">
        <f t="shared" si="9"/>
        <v>934473</v>
      </c>
      <c r="H285" s="44">
        <f t="shared" si="8"/>
        <v>0.1709</v>
      </c>
      <c r="I285" s="13" t="s">
        <v>870</v>
      </c>
      <c r="J285" s="16" t="s">
        <v>870</v>
      </c>
      <c r="K285" s="13">
        <v>2016</v>
      </c>
      <c r="L285" s="64">
        <v>-13.079999999999927</v>
      </c>
      <c r="M285" s="68">
        <v>-25.830000000000155</v>
      </c>
      <c r="N285" s="14"/>
      <c r="O285" s="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1167607</v>
      </c>
      <c r="F286" s="156">
        <v>1477434</v>
      </c>
      <c r="G286" s="2">
        <f t="shared" si="9"/>
        <v>309827</v>
      </c>
      <c r="H286" s="44">
        <f t="shared" si="8"/>
        <v>0.26540000000000002</v>
      </c>
      <c r="I286" s="13">
        <v>1</v>
      </c>
      <c r="J286" s="16" t="s">
        <v>870</v>
      </c>
      <c r="K286" s="13" t="s">
        <v>915</v>
      </c>
      <c r="L286" s="64" t="s">
        <v>915</v>
      </c>
      <c r="M286" s="68" t="s">
        <v>915</v>
      </c>
      <c r="N286" s="14"/>
      <c r="O286" s="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4809096</v>
      </c>
      <c r="F287" s="156">
        <v>5871789</v>
      </c>
      <c r="G287" s="2">
        <f t="shared" si="9"/>
        <v>1062693</v>
      </c>
      <c r="H287" s="44">
        <f t="shared" si="8"/>
        <v>0.221</v>
      </c>
      <c r="I287" s="13" t="s">
        <v>870</v>
      </c>
      <c r="J287" s="16" t="s">
        <v>870</v>
      </c>
      <c r="K287" s="13" t="s">
        <v>915</v>
      </c>
      <c r="L287" s="64" t="s">
        <v>915</v>
      </c>
      <c r="M287" s="68" t="s">
        <v>915</v>
      </c>
      <c r="N287" s="14"/>
      <c r="O287" s="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2021162</v>
      </c>
      <c r="F288" s="156">
        <v>2402165</v>
      </c>
      <c r="G288" s="2">
        <f t="shared" si="9"/>
        <v>381003</v>
      </c>
      <c r="H288" s="44">
        <f t="shared" si="8"/>
        <v>0.1885</v>
      </c>
      <c r="I288" s="13" t="s">
        <v>870</v>
      </c>
      <c r="J288" s="16" t="s">
        <v>870</v>
      </c>
      <c r="K288" s="13" t="s">
        <v>915</v>
      </c>
      <c r="L288" s="64" t="s">
        <v>915</v>
      </c>
      <c r="M288" s="68" t="s">
        <v>915</v>
      </c>
      <c r="N288" s="14"/>
      <c r="O288" s="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2637789</v>
      </c>
      <c r="F289" s="156">
        <v>3139393</v>
      </c>
      <c r="G289" s="2">
        <f t="shared" si="9"/>
        <v>501604</v>
      </c>
      <c r="H289" s="44">
        <f t="shared" si="8"/>
        <v>0.19020000000000001</v>
      </c>
      <c r="I289" s="13" t="s">
        <v>870</v>
      </c>
      <c r="J289" s="16" t="s">
        <v>870</v>
      </c>
      <c r="K289" s="13" t="s">
        <v>915</v>
      </c>
      <c r="L289" s="64" t="s">
        <v>915</v>
      </c>
      <c r="M289" s="68" t="s">
        <v>915</v>
      </c>
      <c r="N289" s="14"/>
      <c r="O289" s="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1553300</v>
      </c>
      <c r="F290" s="156">
        <v>1859552</v>
      </c>
      <c r="G290" s="2">
        <f t="shared" si="9"/>
        <v>306252</v>
      </c>
      <c r="H290" s="44">
        <f t="shared" si="8"/>
        <v>0.19719999999999999</v>
      </c>
      <c r="I290" s="13" t="s">
        <v>870</v>
      </c>
      <c r="J290" s="16" t="s">
        <v>870</v>
      </c>
      <c r="K290" s="13" t="s">
        <v>915</v>
      </c>
      <c r="L290" s="64" t="s">
        <v>915</v>
      </c>
      <c r="M290" s="68" t="s">
        <v>915</v>
      </c>
      <c r="N290" s="14"/>
      <c r="O290" s="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4431105</v>
      </c>
      <c r="F291" s="156">
        <v>5277294</v>
      </c>
      <c r="G291" s="2">
        <f t="shared" si="9"/>
        <v>846189</v>
      </c>
      <c r="H291" s="44">
        <f t="shared" si="8"/>
        <v>0.191</v>
      </c>
      <c r="I291" s="13" t="s">
        <v>870</v>
      </c>
      <c r="J291" s="16" t="s">
        <v>870</v>
      </c>
      <c r="K291" s="13" t="s">
        <v>915</v>
      </c>
      <c r="L291" s="64" t="s">
        <v>915</v>
      </c>
      <c r="M291" s="68" t="s">
        <v>915</v>
      </c>
      <c r="N291" s="14"/>
      <c r="O291" s="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5767975</v>
      </c>
      <c r="F292" s="156">
        <v>6798959</v>
      </c>
      <c r="G292" s="2">
        <f t="shared" si="9"/>
        <v>1030984</v>
      </c>
      <c r="H292" s="44">
        <f t="shared" si="8"/>
        <v>0.1787</v>
      </c>
      <c r="I292" s="13" t="s">
        <v>870</v>
      </c>
      <c r="J292" s="16" t="s">
        <v>870</v>
      </c>
      <c r="K292" s="13" t="s">
        <v>915</v>
      </c>
      <c r="L292" s="64" t="s">
        <v>915</v>
      </c>
      <c r="M292" s="68" t="s">
        <v>915</v>
      </c>
      <c r="N292" s="14"/>
      <c r="O292" s="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652201</v>
      </c>
      <c r="F293" s="156">
        <v>781237</v>
      </c>
      <c r="G293" s="2">
        <f t="shared" si="9"/>
        <v>129036</v>
      </c>
      <c r="H293" s="44">
        <f t="shared" si="8"/>
        <v>0.1978</v>
      </c>
      <c r="I293" s="13" t="s">
        <v>870</v>
      </c>
      <c r="J293" s="16" t="s">
        <v>870</v>
      </c>
      <c r="K293" s="13" t="s">
        <v>915</v>
      </c>
      <c r="L293" s="64" t="s">
        <v>915</v>
      </c>
      <c r="M293" s="68" t="s">
        <v>915</v>
      </c>
      <c r="N293" s="14"/>
      <c r="O293" s="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1554645</v>
      </c>
      <c r="F294" s="156">
        <v>1766096</v>
      </c>
      <c r="G294" s="2">
        <f t="shared" si="9"/>
        <v>211451</v>
      </c>
      <c r="H294" s="44">
        <f t="shared" si="8"/>
        <v>0.13600000000000001</v>
      </c>
      <c r="I294" s="13" t="s">
        <v>870</v>
      </c>
      <c r="J294" s="16" t="s">
        <v>870</v>
      </c>
      <c r="K294" s="13" t="s">
        <v>915</v>
      </c>
      <c r="L294" s="64" t="s">
        <v>915</v>
      </c>
      <c r="M294" s="68" t="s">
        <v>915</v>
      </c>
      <c r="N294" s="14"/>
      <c r="O294" s="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326407</v>
      </c>
      <c r="F295" s="156">
        <v>362343</v>
      </c>
      <c r="G295" s="2">
        <f t="shared" si="9"/>
        <v>35936</v>
      </c>
      <c r="H295" s="44">
        <f t="shared" si="8"/>
        <v>0.1101</v>
      </c>
      <c r="I295" s="13" t="s">
        <v>870</v>
      </c>
      <c r="J295" s="16" t="s">
        <v>870</v>
      </c>
      <c r="K295" s="13" t="s">
        <v>915</v>
      </c>
      <c r="L295" s="64" t="s">
        <v>915</v>
      </c>
      <c r="M295" s="68" t="s">
        <v>915</v>
      </c>
      <c r="N295" s="14"/>
      <c r="O295" s="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1177828</v>
      </c>
      <c r="F296" s="156">
        <v>1350910</v>
      </c>
      <c r="G296" s="2">
        <f t="shared" si="9"/>
        <v>173082</v>
      </c>
      <c r="H296" s="44">
        <f t="shared" si="8"/>
        <v>0.14699999999999999</v>
      </c>
      <c r="I296" s="13" t="s">
        <v>870</v>
      </c>
      <c r="J296" s="16" t="s">
        <v>870</v>
      </c>
      <c r="K296" s="13">
        <v>2016</v>
      </c>
      <c r="L296" s="64">
        <v>-6.7699999999999818</v>
      </c>
      <c r="M296" s="68">
        <v>-10.399999999999977</v>
      </c>
      <c r="N296" s="14"/>
      <c r="O296" s="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1218316</v>
      </c>
      <c r="F297" s="156">
        <v>1400387</v>
      </c>
      <c r="G297" s="2">
        <f t="shared" si="9"/>
        <v>182071</v>
      </c>
      <c r="H297" s="44">
        <f t="shared" si="8"/>
        <v>0.14940000000000001</v>
      </c>
      <c r="I297" s="13" t="s">
        <v>870</v>
      </c>
      <c r="J297" s="16" t="s">
        <v>870</v>
      </c>
      <c r="K297" s="13" t="s">
        <v>915</v>
      </c>
      <c r="L297" s="64" t="s">
        <v>915</v>
      </c>
      <c r="M297" s="68" t="s">
        <v>915</v>
      </c>
      <c r="N297" s="14"/>
      <c r="O297" s="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4836507</v>
      </c>
      <c r="F298" s="156">
        <v>5474260</v>
      </c>
      <c r="G298" s="2">
        <f t="shared" si="9"/>
        <v>637753</v>
      </c>
      <c r="H298" s="44">
        <f t="shared" si="8"/>
        <v>0.13189999999999999</v>
      </c>
      <c r="I298" s="13" t="s">
        <v>870</v>
      </c>
      <c r="J298" s="16" t="s">
        <v>870</v>
      </c>
      <c r="K298" s="13">
        <v>2016</v>
      </c>
      <c r="L298" s="64">
        <v>-66.239999999999782</v>
      </c>
      <c r="M298" s="68">
        <v>5.9299999999998363</v>
      </c>
      <c r="N298" s="14"/>
      <c r="O298" s="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2717904</v>
      </c>
      <c r="F299" s="156">
        <v>3018824</v>
      </c>
      <c r="G299" s="2">
        <f t="shared" si="9"/>
        <v>300920</v>
      </c>
      <c r="H299" s="44">
        <f t="shared" si="8"/>
        <v>0.11070000000000001</v>
      </c>
      <c r="I299" s="13" t="s">
        <v>870</v>
      </c>
      <c r="J299" s="16" t="s">
        <v>870</v>
      </c>
      <c r="K299" s="13">
        <v>2016</v>
      </c>
      <c r="L299" s="64">
        <v>-40.579999999999927</v>
      </c>
      <c r="M299" s="68">
        <v>-24.449999999999932</v>
      </c>
      <c r="N299" s="14"/>
      <c r="O299" s="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1634596</v>
      </c>
      <c r="F300" s="156">
        <v>2179917</v>
      </c>
      <c r="G300" s="2">
        <f t="shared" si="9"/>
        <v>545321</v>
      </c>
      <c r="H300" s="44">
        <f t="shared" si="8"/>
        <v>0.33360000000000001</v>
      </c>
      <c r="I300" s="13" t="s">
        <v>870</v>
      </c>
      <c r="J300" s="16" t="s">
        <v>870</v>
      </c>
      <c r="K300" s="13">
        <v>2016</v>
      </c>
      <c r="L300" s="64">
        <v>-6.6099999999999</v>
      </c>
      <c r="M300" s="68">
        <v>-7.1899999999999409</v>
      </c>
      <c r="N300" s="14"/>
      <c r="O300" s="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915720</v>
      </c>
      <c r="F301" s="156">
        <v>1073743</v>
      </c>
      <c r="G301" s="2">
        <f t="shared" si="9"/>
        <v>158023</v>
      </c>
      <c r="H301" s="44">
        <f t="shared" si="8"/>
        <v>0.1726</v>
      </c>
      <c r="I301" s="13" t="s">
        <v>870</v>
      </c>
      <c r="J301" s="16" t="s">
        <v>870</v>
      </c>
      <c r="K301" s="13" t="s">
        <v>915</v>
      </c>
      <c r="L301" s="64" t="s">
        <v>915</v>
      </c>
      <c r="M301" s="68" t="s">
        <v>915</v>
      </c>
      <c r="N301" s="14"/>
      <c r="O301" s="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1600799</v>
      </c>
      <c r="F302" s="156">
        <v>1882056</v>
      </c>
      <c r="G302" s="2">
        <f t="shared" si="9"/>
        <v>281257</v>
      </c>
      <c r="H302" s="44">
        <f t="shared" si="8"/>
        <v>0.1757</v>
      </c>
      <c r="I302" s="13" t="s">
        <v>870</v>
      </c>
      <c r="J302" s="16" t="s">
        <v>870</v>
      </c>
      <c r="K302" s="13" t="s">
        <v>915</v>
      </c>
      <c r="L302" s="64" t="s">
        <v>915</v>
      </c>
      <c r="M302" s="68" t="s">
        <v>915</v>
      </c>
      <c r="N302" s="14"/>
      <c r="O302" s="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1956892</v>
      </c>
      <c r="F303" s="156">
        <v>2255870</v>
      </c>
      <c r="G303" s="2">
        <f t="shared" si="9"/>
        <v>298978</v>
      </c>
      <c r="H303" s="44">
        <f t="shared" si="8"/>
        <v>0.15279999999999999</v>
      </c>
      <c r="I303" s="13" t="s">
        <v>870</v>
      </c>
      <c r="J303" s="16" t="s">
        <v>870</v>
      </c>
      <c r="K303" s="13" t="s">
        <v>915</v>
      </c>
      <c r="L303" s="64" t="s">
        <v>915</v>
      </c>
      <c r="M303" s="68" t="s">
        <v>915</v>
      </c>
      <c r="N303" s="14"/>
      <c r="O303" s="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1328981</v>
      </c>
      <c r="F304" s="156">
        <v>1573913</v>
      </c>
      <c r="G304" s="2">
        <f t="shared" si="9"/>
        <v>244932</v>
      </c>
      <c r="H304" s="44">
        <f t="shared" si="8"/>
        <v>0.18429999999999999</v>
      </c>
      <c r="I304" s="13" t="s">
        <v>870</v>
      </c>
      <c r="J304" s="16" t="s">
        <v>870</v>
      </c>
      <c r="K304" s="13" t="s">
        <v>915</v>
      </c>
      <c r="L304" s="64" t="s">
        <v>915</v>
      </c>
      <c r="M304" s="68" t="s">
        <v>915</v>
      </c>
      <c r="N304" s="14"/>
      <c r="O304" s="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5257951</v>
      </c>
      <c r="F305" s="156">
        <v>6328145</v>
      </c>
      <c r="G305" s="2">
        <f t="shared" si="9"/>
        <v>1070194</v>
      </c>
      <c r="H305" s="44">
        <f t="shared" si="8"/>
        <v>0.20349999999999999</v>
      </c>
      <c r="I305" s="13" t="s">
        <v>870</v>
      </c>
      <c r="J305" s="16" t="s">
        <v>870</v>
      </c>
      <c r="K305" s="13" t="s">
        <v>915</v>
      </c>
      <c r="L305" s="64" t="s">
        <v>915</v>
      </c>
      <c r="M305" s="68" t="s">
        <v>915</v>
      </c>
      <c r="N305" s="14"/>
      <c r="O305" s="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458404</v>
      </c>
      <c r="F306" s="156">
        <v>540496</v>
      </c>
      <c r="G306" s="2">
        <f t="shared" si="9"/>
        <v>82092</v>
      </c>
      <c r="H306" s="44">
        <f t="shared" si="8"/>
        <v>0.17910000000000001</v>
      </c>
      <c r="I306" s="13" t="s">
        <v>870</v>
      </c>
      <c r="J306" s="16" t="s">
        <v>870</v>
      </c>
      <c r="K306" s="13" t="s">
        <v>915</v>
      </c>
      <c r="L306" s="64" t="s">
        <v>915</v>
      </c>
      <c r="M306" s="68" t="s">
        <v>915</v>
      </c>
      <c r="N306" s="14"/>
      <c r="O306" s="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509328</v>
      </c>
      <c r="F307" s="156">
        <v>571649</v>
      </c>
      <c r="G307" s="2">
        <f t="shared" si="9"/>
        <v>62321</v>
      </c>
      <c r="H307" s="44">
        <f t="shared" si="8"/>
        <v>0.12239999999999999</v>
      </c>
      <c r="I307" s="13" t="s">
        <v>870</v>
      </c>
      <c r="J307" s="16" t="s">
        <v>870</v>
      </c>
      <c r="K307" s="13">
        <v>2016</v>
      </c>
      <c r="L307" s="64">
        <v>-5.4599999999999795</v>
      </c>
      <c r="M307" s="68">
        <v>-1.5100000000000051</v>
      </c>
      <c r="N307" s="14"/>
      <c r="O307" s="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3628978</v>
      </c>
      <c r="F308" s="156">
        <v>4406596</v>
      </c>
      <c r="G308" s="2">
        <f t="shared" si="9"/>
        <v>777618</v>
      </c>
      <c r="H308" s="44">
        <f t="shared" si="8"/>
        <v>0.21429999999999999</v>
      </c>
      <c r="I308" s="13" t="s">
        <v>870</v>
      </c>
      <c r="J308" s="16" t="s">
        <v>870</v>
      </c>
      <c r="K308" s="13" t="s">
        <v>915</v>
      </c>
      <c r="L308" s="64" t="s">
        <v>915</v>
      </c>
      <c r="M308" s="68" t="s">
        <v>915</v>
      </c>
      <c r="N308" s="14"/>
      <c r="O308" s="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4499435</v>
      </c>
      <c r="F309" s="156">
        <v>5084270</v>
      </c>
      <c r="G309" s="2">
        <f t="shared" si="9"/>
        <v>584835</v>
      </c>
      <c r="H309" s="44">
        <f t="shared" si="8"/>
        <v>0.13</v>
      </c>
      <c r="I309" s="13" t="s">
        <v>870</v>
      </c>
      <c r="J309" s="16" t="s">
        <v>870</v>
      </c>
      <c r="K309" s="13">
        <v>2016</v>
      </c>
      <c r="L309" s="64">
        <v>-125.99000000000024</v>
      </c>
      <c r="M309" s="68">
        <v>-51.370000000000118</v>
      </c>
      <c r="N309" s="14"/>
      <c r="O309" s="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908532</v>
      </c>
      <c r="F310" s="156">
        <v>1023374</v>
      </c>
      <c r="G310" s="2">
        <f t="shared" si="9"/>
        <v>114842</v>
      </c>
      <c r="H310" s="44">
        <f t="shared" si="8"/>
        <v>0.12640000000000001</v>
      </c>
      <c r="I310" s="13" t="s">
        <v>870</v>
      </c>
      <c r="J310" s="16" t="s">
        <v>870</v>
      </c>
      <c r="K310" s="13">
        <v>2016</v>
      </c>
      <c r="L310" s="64">
        <v>-17.789999999999964</v>
      </c>
      <c r="M310" s="68">
        <v>-9.6200000000000045</v>
      </c>
      <c r="N310" s="14"/>
      <c r="O310" s="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403136</v>
      </c>
      <c r="F311" s="156">
        <v>361838</v>
      </c>
      <c r="G311" s="2">
        <f t="shared" si="9"/>
        <v>-41298</v>
      </c>
      <c r="H311" s="44">
        <f t="shared" si="8"/>
        <v>-0.1024</v>
      </c>
      <c r="I311" s="13" t="s">
        <v>870</v>
      </c>
      <c r="J311" s="16" t="s">
        <v>870</v>
      </c>
      <c r="K311" s="13">
        <v>2016</v>
      </c>
      <c r="L311" s="64">
        <v>-40.230000000000018</v>
      </c>
      <c r="M311" s="68">
        <v>-17.820000000000007</v>
      </c>
      <c r="N311" s="14"/>
      <c r="O311" s="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5045908</v>
      </c>
      <c r="F312" s="156">
        <v>5800386</v>
      </c>
      <c r="G312" s="2">
        <f t="shared" si="9"/>
        <v>754478</v>
      </c>
      <c r="H312" s="44">
        <f t="shared" si="8"/>
        <v>0.14949999999999999</v>
      </c>
      <c r="I312" s="13" t="s">
        <v>870</v>
      </c>
      <c r="J312" s="16" t="s">
        <v>870</v>
      </c>
      <c r="K312" s="13">
        <v>2016</v>
      </c>
      <c r="L312" s="64">
        <v>-35.900000000000091</v>
      </c>
      <c r="M312" s="68">
        <v>-37.6099999999999</v>
      </c>
      <c r="N312" s="14"/>
      <c r="O312" s="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1582743</v>
      </c>
      <c r="F313" s="156">
        <v>2154241</v>
      </c>
      <c r="G313" s="2">
        <f t="shared" si="9"/>
        <v>571498</v>
      </c>
      <c r="H313" s="44">
        <f t="shared" si="8"/>
        <v>0.36109999999999998</v>
      </c>
      <c r="I313" s="13" t="s">
        <v>870</v>
      </c>
      <c r="J313" s="16" t="s">
        <v>870</v>
      </c>
      <c r="K313" s="13" t="s">
        <v>915</v>
      </c>
      <c r="L313" s="64" t="s">
        <v>915</v>
      </c>
      <c r="M313" s="68" t="s">
        <v>915</v>
      </c>
      <c r="N313" s="14"/>
      <c r="O313" s="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404264</v>
      </c>
      <c r="F314" s="156">
        <v>494173</v>
      </c>
      <c r="G314" s="2">
        <f t="shared" si="9"/>
        <v>89909</v>
      </c>
      <c r="H314" s="44">
        <f t="shared" si="8"/>
        <v>0.22239999999999999</v>
      </c>
      <c r="I314" s="13" t="s">
        <v>870</v>
      </c>
      <c r="J314" s="16" t="s">
        <v>870</v>
      </c>
      <c r="K314" s="13">
        <v>2016</v>
      </c>
      <c r="L314" s="64">
        <v>2.6499999999999773</v>
      </c>
      <c r="M314" s="68">
        <v>-1.1800000000000068</v>
      </c>
      <c r="N314" s="14"/>
      <c r="O314" s="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2839263</v>
      </c>
      <c r="F315" s="156">
        <v>3381485</v>
      </c>
      <c r="G315" s="2">
        <f t="shared" si="9"/>
        <v>542222</v>
      </c>
      <c r="H315" s="44">
        <f t="shared" si="8"/>
        <v>0.191</v>
      </c>
      <c r="I315" s="13" t="s">
        <v>870</v>
      </c>
      <c r="J315" s="16" t="s">
        <v>870</v>
      </c>
      <c r="K315" s="13" t="s">
        <v>915</v>
      </c>
      <c r="L315" s="64" t="s">
        <v>915</v>
      </c>
      <c r="M315" s="68" t="s">
        <v>915</v>
      </c>
      <c r="N315" s="14"/>
      <c r="O315" s="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3372070</v>
      </c>
      <c r="F316" s="156">
        <v>4504231</v>
      </c>
      <c r="G316" s="2">
        <f t="shared" si="9"/>
        <v>1132161</v>
      </c>
      <c r="H316" s="44">
        <f t="shared" si="8"/>
        <v>0.3357</v>
      </c>
      <c r="I316" s="13" t="s">
        <v>870</v>
      </c>
      <c r="J316" s="16" t="s">
        <v>870</v>
      </c>
      <c r="K316" s="13" t="s">
        <v>915</v>
      </c>
      <c r="L316" s="64" t="s">
        <v>915</v>
      </c>
      <c r="M316" s="68" t="s">
        <v>915</v>
      </c>
      <c r="N316" s="14"/>
      <c r="O316" s="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1006610</v>
      </c>
      <c r="F317" s="156">
        <v>1188241</v>
      </c>
      <c r="G317" s="2">
        <f t="shared" si="9"/>
        <v>181631</v>
      </c>
      <c r="H317" s="44">
        <f t="shared" si="8"/>
        <v>0.1804</v>
      </c>
      <c r="I317" s="13" t="s">
        <v>870</v>
      </c>
      <c r="J317" s="16" t="s">
        <v>870</v>
      </c>
      <c r="K317" s="13">
        <v>2016</v>
      </c>
      <c r="L317" s="64">
        <v>-5.3899999999999864</v>
      </c>
      <c r="M317" s="68">
        <v>3.2800000000000296</v>
      </c>
      <c r="N317" s="14"/>
      <c r="O317" s="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3056579</v>
      </c>
      <c r="F318" s="156">
        <v>3541306</v>
      </c>
      <c r="G318" s="2">
        <f t="shared" si="9"/>
        <v>484727</v>
      </c>
      <c r="H318" s="44">
        <f t="shared" si="8"/>
        <v>0.15859999999999999</v>
      </c>
      <c r="I318" s="13" t="s">
        <v>870</v>
      </c>
      <c r="J318" s="16" t="s">
        <v>870</v>
      </c>
      <c r="K318" s="13" t="s">
        <v>915</v>
      </c>
      <c r="L318" s="64" t="s">
        <v>915</v>
      </c>
      <c r="M318" s="68" t="s">
        <v>915</v>
      </c>
      <c r="N318" s="14"/>
      <c r="O318" s="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16199758</v>
      </c>
      <c r="F319" s="156">
        <v>20051915</v>
      </c>
      <c r="G319" s="2">
        <f t="shared" si="9"/>
        <v>3852157</v>
      </c>
      <c r="H319" s="44">
        <f t="shared" si="8"/>
        <v>0.23780000000000001</v>
      </c>
      <c r="I319" s="13" t="s">
        <v>870</v>
      </c>
      <c r="J319" s="16" t="s">
        <v>870</v>
      </c>
      <c r="K319" s="13" t="s">
        <v>915</v>
      </c>
      <c r="L319" s="64" t="s">
        <v>915</v>
      </c>
      <c r="M319" s="68" t="s">
        <v>915</v>
      </c>
      <c r="N319" s="14"/>
      <c r="O319" s="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5913541</v>
      </c>
      <c r="F320" s="156">
        <v>6781705</v>
      </c>
      <c r="G320" s="2">
        <f t="shared" si="9"/>
        <v>868164</v>
      </c>
      <c r="H320" s="44">
        <f t="shared" si="8"/>
        <v>0.14680000000000001</v>
      </c>
      <c r="I320" s="13" t="s">
        <v>870</v>
      </c>
      <c r="J320" s="16" t="s">
        <v>870</v>
      </c>
      <c r="K320" s="13">
        <v>2016</v>
      </c>
      <c r="L320" s="64">
        <v>-73.960000000000036</v>
      </c>
      <c r="M320" s="68">
        <v>-23.889999999999873</v>
      </c>
      <c r="N320" s="14"/>
      <c r="O320" s="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719426</v>
      </c>
      <c r="F321" s="156">
        <v>789744</v>
      </c>
      <c r="G321" s="2">
        <f t="shared" si="9"/>
        <v>70318</v>
      </c>
      <c r="H321" s="44">
        <f t="shared" si="8"/>
        <v>9.7699999999999995E-2</v>
      </c>
      <c r="I321" s="13" t="s">
        <v>870</v>
      </c>
      <c r="J321" s="16" t="s">
        <v>870</v>
      </c>
      <c r="K321" s="13">
        <v>2016</v>
      </c>
      <c r="L321" s="64">
        <v>-19.949999999999989</v>
      </c>
      <c r="M321" s="68">
        <v>-4.9500000000000171</v>
      </c>
      <c r="N321" s="14"/>
      <c r="O321" s="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2992945</v>
      </c>
      <c r="F322" s="156">
        <v>3427123</v>
      </c>
      <c r="G322" s="2">
        <f t="shared" si="9"/>
        <v>434178</v>
      </c>
      <c r="H322" s="44">
        <f t="shared" si="8"/>
        <v>0.14510000000000001</v>
      </c>
      <c r="I322" s="13" t="s">
        <v>870</v>
      </c>
      <c r="J322" s="16" t="s">
        <v>870</v>
      </c>
      <c r="K322" s="13" t="s">
        <v>915</v>
      </c>
      <c r="L322" s="64" t="s">
        <v>915</v>
      </c>
      <c r="M322" s="68" t="s">
        <v>915</v>
      </c>
      <c r="N322" s="14"/>
      <c r="O322" s="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1867811</v>
      </c>
      <c r="F323" s="156">
        <v>2184745</v>
      </c>
      <c r="G323" s="2">
        <f t="shared" si="9"/>
        <v>316934</v>
      </c>
      <c r="H323" s="44">
        <f t="shared" si="8"/>
        <v>0.16969999999999999</v>
      </c>
      <c r="I323" s="13" t="s">
        <v>870</v>
      </c>
      <c r="J323" s="16" t="s">
        <v>870</v>
      </c>
      <c r="K323" s="13" t="s">
        <v>915</v>
      </c>
      <c r="L323" s="64" t="s">
        <v>915</v>
      </c>
      <c r="M323" s="68" t="s">
        <v>915</v>
      </c>
      <c r="N323" s="14"/>
      <c r="O323" s="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1995245</v>
      </c>
      <c r="F324" s="156">
        <v>2399454</v>
      </c>
      <c r="G324" s="2">
        <f t="shared" si="9"/>
        <v>404209</v>
      </c>
      <c r="H324" s="44">
        <f t="shared" si="8"/>
        <v>0.2026</v>
      </c>
      <c r="I324" s="13" t="s">
        <v>870</v>
      </c>
      <c r="J324" s="16" t="s">
        <v>870</v>
      </c>
      <c r="K324" s="13">
        <v>2016</v>
      </c>
      <c r="L324" s="64">
        <v>-68.050000000000182</v>
      </c>
      <c r="M324" s="68">
        <v>-32.430000000000064</v>
      </c>
      <c r="N324" s="14"/>
      <c r="O324" s="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10586</v>
      </c>
      <c r="F325" s="156">
        <v>18569</v>
      </c>
      <c r="G325" s="2">
        <f t="shared" si="9"/>
        <v>7983</v>
      </c>
      <c r="H325" s="44">
        <f t="shared" si="8"/>
        <v>0.75409999999999999</v>
      </c>
      <c r="I325" s="13">
        <v>1</v>
      </c>
      <c r="J325" s="16" t="s">
        <v>870</v>
      </c>
      <c r="K325" s="13">
        <v>2016</v>
      </c>
      <c r="L325" s="64">
        <v>-17.069999999999993</v>
      </c>
      <c r="M325" s="68">
        <v>-5.789999999999992</v>
      </c>
      <c r="N325" s="14"/>
      <c r="O325" s="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39643</v>
      </c>
      <c r="F326" s="156">
        <v>38108</v>
      </c>
      <c r="G326" s="2">
        <f t="shared" si="9"/>
        <v>-1535</v>
      </c>
      <c r="H326" s="44">
        <f t="shared" si="8"/>
        <v>-3.8699999999999998E-2</v>
      </c>
      <c r="I326" s="13">
        <v>1</v>
      </c>
      <c r="J326" s="16">
        <v>1</v>
      </c>
      <c r="K326" s="13">
        <v>2016</v>
      </c>
      <c r="L326" s="64">
        <v>-25.980000000000018</v>
      </c>
      <c r="M326" s="68">
        <v>-17.180000000000007</v>
      </c>
      <c r="N326" s="14"/>
      <c r="O326" s="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1072815</v>
      </c>
      <c r="F327" s="156">
        <v>1381372</v>
      </c>
      <c r="G327" s="2">
        <f t="shared" si="9"/>
        <v>308557</v>
      </c>
      <c r="H327" s="44">
        <f t="shared" si="8"/>
        <v>0.28760000000000002</v>
      </c>
      <c r="I327" s="13" t="s">
        <v>870</v>
      </c>
      <c r="J327" s="16" t="s">
        <v>870</v>
      </c>
      <c r="K327" s="13" t="s">
        <v>915</v>
      </c>
      <c r="L327" s="64" t="s">
        <v>915</v>
      </c>
      <c r="M327" s="68" t="s">
        <v>915</v>
      </c>
      <c r="N327" s="14"/>
      <c r="O327" s="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2361887</v>
      </c>
      <c r="F328" s="156">
        <v>2809129</v>
      </c>
      <c r="G328" s="2">
        <f t="shared" si="9"/>
        <v>447242</v>
      </c>
      <c r="H328" s="44">
        <f t="shared" si="8"/>
        <v>0.18940000000000001</v>
      </c>
      <c r="I328" s="13" t="s">
        <v>870</v>
      </c>
      <c r="J328" s="16" t="s">
        <v>870</v>
      </c>
      <c r="K328" s="13" t="s">
        <v>915</v>
      </c>
      <c r="L328" s="64" t="s">
        <v>915</v>
      </c>
      <c r="M328" s="68" t="s">
        <v>915</v>
      </c>
      <c r="N328" s="14"/>
      <c r="O328" s="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2933580</v>
      </c>
      <c r="F329" s="156">
        <v>3264234</v>
      </c>
      <c r="G329" s="2">
        <f t="shared" si="9"/>
        <v>330654</v>
      </c>
      <c r="H329" s="44">
        <f t="shared" ref="H329:H392" si="10">ROUND(G329/E329,4)</f>
        <v>0.11269999999999999</v>
      </c>
      <c r="I329" s="13" t="s">
        <v>870</v>
      </c>
      <c r="J329" s="16" t="s">
        <v>870</v>
      </c>
      <c r="K329" s="13">
        <v>2016</v>
      </c>
      <c r="L329" s="64">
        <v>-83.480000000000018</v>
      </c>
      <c r="M329" s="68">
        <v>-54.950000000000045</v>
      </c>
      <c r="N329" s="14"/>
      <c r="O329" s="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863604</v>
      </c>
      <c r="F330" s="156">
        <v>920175</v>
      </c>
      <c r="G330" s="2">
        <f t="shared" ref="G330:G393" si="11">SUM(F330-E330)</f>
        <v>56571</v>
      </c>
      <c r="H330" s="44">
        <f t="shared" si="10"/>
        <v>6.5500000000000003E-2</v>
      </c>
      <c r="I330" s="13" t="s">
        <v>870</v>
      </c>
      <c r="J330" s="16" t="s">
        <v>870</v>
      </c>
      <c r="K330" s="13">
        <v>2016</v>
      </c>
      <c r="L330" s="64">
        <v>-35.04000000000002</v>
      </c>
      <c r="M330" s="68">
        <v>-14.5</v>
      </c>
      <c r="N330" s="14"/>
      <c r="O330" s="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548818</v>
      </c>
      <c r="F331" s="156">
        <v>648453</v>
      </c>
      <c r="G331" s="2">
        <f t="shared" si="11"/>
        <v>99635</v>
      </c>
      <c r="H331" s="44">
        <f t="shared" si="10"/>
        <v>0.18149999999999999</v>
      </c>
      <c r="I331" s="13" t="s">
        <v>870</v>
      </c>
      <c r="J331" s="16" t="s">
        <v>870</v>
      </c>
      <c r="K331" s="13" t="s">
        <v>915</v>
      </c>
      <c r="L331" s="64" t="s">
        <v>915</v>
      </c>
      <c r="M331" s="68" t="s">
        <v>915</v>
      </c>
      <c r="N331" s="14"/>
      <c r="O331" s="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970994</v>
      </c>
      <c r="F332" s="156">
        <v>1080105</v>
      </c>
      <c r="G332" s="2">
        <f t="shared" si="11"/>
        <v>109111</v>
      </c>
      <c r="H332" s="44">
        <f t="shared" si="10"/>
        <v>0.1124</v>
      </c>
      <c r="I332" s="13" t="s">
        <v>870</v>
      </c>
      <c r="J332" s="16" t="s">
        <v>870</v>
      </c>
      <c r="K332" s="13">
        <v>2016</v>
      </c>
      <c r="L332" s="64">
        <v>-21.419999999999959</v>
      </c>
      <c r="M332" s="68">
        <v>-13.720000000000027</v>
      </c>
      <c r="N332" s="14"/>
      <c r="O332" s="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493801</v>
      </c>
      <c r="F333" s="156">
        <v>672396</v>
      </c>
      <c r="G333" s="2">
        <f t="shared" si="11"/>
        <v>178595</v>
      </c>
      <c r="H333" s="44">
        <f t="shared" si="10"/>
        <v>0.36170000000000002</v>
      </c>
      <c r="I333" s="13" t="s">
        <v>870</v>
      </c>
      <c r="J333" s="16" t="s">
        <v>870</v>
      </c>
      <c r="K333" s="13" t="s">
        <v>915</v>
      </c>
      <c r="L333" s="64" t="s">
        <v>915</v>
      </c>
      <c r="M333" s="68" t="s">
        <v>915</v>
      </c>
      <c r="N333" s="14"/>
      <c r="O333" s="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2973111</v>
      </c>
      <c r="F334" s="156">
        <v>3413241</v>
      </c>
      <c r="G334" s="2">
        <f t="shared" si="11"/>
        <v>440130</v>
      </c>
      <c r="H334" s="44">
        <f t="shared" si="10"/>
        <v>0.14799999999999999</v>
      </c>
      <c r="I334" s="13" t="s">
        <v>870</v>
      </c>
      <c r="J334" s="16" t="s">
        <v>870</v>
      </c>
      <c r="K334" s="13">
        <v>2016</v>
      </c>
      <c r="L334" s="64">
        <v>-42.900000000000091</v>
      </c>
      <c r="M334" s="68">
        <v>-24.389999999999986</v>
      </c>
      <c r="N334" s="14"/>
      <c r="O334" s="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1478063</v>
      </c>
      <c r="F335" s="156">
        <v>1757279</v>
      </c>
      <c r="G335" s="2">
        <f t="shared" si="11"/>
        <v>279216</v>
      </c>
      <c r="H335" s="44">
        <f t="shared" si="10"/>
        <v>0.18890000000000001</v>
      </c>
      <c r="I335" s="13" t="s">
        <v>870</v>
      </c>
      <c r="J335" s="16" t="s">
        <v>870</v>
      </c>
      <c r="K335" s="13">
        <v>2016</v>
      </c>
      <c r="L335" s="64">
        <v>-7.25</v>
      </c>
      <c r="M335" s="68">
        <v>-9.3499999999999659</v>
      </c>
      <c r="N335" s="14"/>
      <c r="O335" s="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645399</v>
      </c>
      <c r="F336" s="156">
        <v>788263</v>
      </c>
      <c r="G336" s="2">
        <f t="shared" si="11"/>
        <v>142864</v>
      </c>
      <c r="H336" s="44">
        <f t="shared" si="10"/>
        <v>0.22140000000000001</v>
      </c>
      <c r="I336" s="13" t="s">
        <v>870</v>
      </c>
      <c r="J336" s="16" t="s">
        <v>870</v>
      </c>
      <c r="K336" s="13" t="s">
        <v>915</v>
      </c>
      <c r="L336" s="64" t="s">
        <v>915</v>
      </c>
      <c r="M336" s="68" t="s">
        <v>915</v>
      </c>
      <c r="N336" s="14"/>
      <c r="O336" s="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20550</v>
      </c>
      <c r="F337" s="156">
        <v>20366</v>
      </c>
      <c r="G337" s="2">
        <f t="shared" si="11"/>
        <v>-184</v>
      </c>
      <c r="H337" s="44">
        <f t="shared" si="10"/>
        <v>-8.9999999999999993E-3</v>
      </c>
      <c r="I337" s="13">
        <v>1</v>
      </c>
      <c r="J337" s="16">
        <v>1</v>
      </c>
      <c r="K337" s="13" t="s">
        <v>915</v>
      </c>
      <c r="L337" s="64" t="s">
        <v>915</v>
      </c>
      <c r="M337" s="68" t="s">
        <v>915</v>
      </c>
      <c r="N337" s="14"/>
      <c r="O337" s="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1362339</v>
      </c>
      <c r="F338" s="156">
        <v>1504103</v>
      </c>
      <c r="G338" s="2">
        <f t="shared" si="11"/>
        <v>141764</v>
      </c>
      <c r="H338" s="44">
        <f t="shared" si="10"/>
        <v>0.1041</v>
      </c>
      <c r="I338" s="13" t="s">
        <v>870</v>
      </c>
      <c r="J338" s="16" t="s">
        <v>870</v>
      </c>
      <c r="K338" s="13">
        <v>2016</v>
      </c>
      <c r="L338" s="64">
        <v>-35.470000000000027</v>
      </c>
      <c r="M338" s="68">
        <v>-28.04000000000002</v>
      </c>
      <c r="N338" s="14"/>
      <c r="O338" s="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1503152</v>
      </c>
      <c r="F339" s="156">
        <v>1695298</v>
      </c>
      <c r="G339" s="2">
        <f t="shared" si="11"/>
        <v>192146</v>
      </c>
      <c r="H339" s="44">
        <f t="shared" si="10"/>
        <v>0.1278</v>
      </c>
      <c r="I339" s="13" t="s">
        <v>870</v>
      </c>
      <c r="J339" s="16" t="s">
        <v>870</v>
      </c>
      <c r="K339" s="13" t="s">
        <v>915</v>
      </c>
      <c r="L339" s="64" t="s">
        <v>915</v>
      </c>
      <c r="M339" s="68" t="s">
        <v>915</v>
      </c>
      <c r="N339" s="14"/>
      <c r="O339" s="14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s="40" customFormat="1" x14ac:dyDescent="0.2">
      <c r="A340" s="48" t="s">
        <v>568</v>
      </c>
      <c r="B340" s="49" t="s">
        <v>569</v>
      </c>
      <c r="C340" s="49" t="s">
        <v>575</v>
      </c>
      <c r="D340" s="49" t="s">
        <v>576</v>
      </c>
      <c r="E340" s="26">
        <v>2457082</v>
      </c>
      <c r="F340" s="156">
        <v>2769555</v>
      </c>
      <c r="G340" s="2">
        <f t="shared" si="11"/>
        <v>312473</v>
      </c>
      <c r="H340" s="44">
        <f t="shared" si="10"/>
        <v>0.12720000000000001</v>
      </c>
      <c r="I340" s="13" t="s">
        <v>870</v>
      </c>
      <c r="J340" s="16" t="s">
        <v>870</v>
      </c>
      <c r="K340" s="13" t="s">
        <v>915</v>
      </c>
      <c r="L340" s="64" t="s">
        <v>915</v>
      </c>
      <c r="M340" s="68" t="s">
        <v>915</v>
      </c>
      <c r="N340" s="14"/>
      <c r="O340" s="14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s="40" customFormat="1" x14ac:dyDescent="0.2">
      <c r="A341" s="48" t="s">
        <v>568</v>
      </c>
      <c r="B341" s="49" t="s">
        <v>569</v>
      </c>
      <c r="C341" s="49" t="s">
        <v>577</v>
      </c>
      <c r="D341" s="49" t="s">
        <v>578</v>
      </c>
      <c r="E341" s="26">
        <v>1626441</v>
      </c>
      <c r="F341" s="156">
        <v>1840845</v>
      </c>
      <c r="G341" s="2">
        <f t="shared" si="11"/>
        <v>214404</v>
      </c>
      <c r="H341" s="44">
        <f t="shared" si="10"/>
        <v>0.1318</v>
      </c>
      <c r="I341" s="13" t="s">
        <v>870</v>
      </c>
      <c r="J341" s="16" t="s">
        <v>870</v>
      </c>
      <c r="K341" s="13" t="s">
        <v>915</v>
      </c>
      <c r="L341" s="64" t="s">
        <v>915</v>
      </c>
      <c r="M341" s="68" t="s">
        <v>915</v>
      </c>
      <c r="N341" s="14"/>
      <c r="O341" s="14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s="40" customFormat="1" x14ac:dyDescent="0.2">
      <c r="A342" s="48" t="s">
        <v>568</v>
      </c>
      <c r="B342" s="49" t="s">
        <v>569</v>
      </c>
      <c r="C342" s="49" t="s">
        <v>580</v>
      </c>
      <c r="D342" s="49" t="s">
        <v>581</v>
      </c>
      <c r="E342" s="26">
        <v>2215538</v>
      </c>
      <c r="F342" s="156">
        <v>2471831</v>
      </c>
      <c r="G342" s="2">
        <f t="shared" si="11"/>
        <v>256293</v>
      </c>
      <c r="H342" s="44">
        <f t="shared" si="10"/>
        <v>0.1157</v>
      </c>
      <c r="I342" s="13" t="s">
        <v>870</v>
      </c>
      <c r="J342" s="16" t="s">
        <v>870</v>
      </c>
      <c r="K342" s="13" t="s">
        <v>915</v>
      </c>
      <c r="L342" s="64" t="s">
        <v>915</v>
      </c>
      <c r="M342" s="68" t="s">
        <v>915</v>
      </c>
      <c r="N342" s="14"/>
      <c r="O342" s="14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s="40" customFormat="1" x14ac:dyDescent="0.2">
      <c r="A343" s="48" t="s">
        <v>568</v>
      </c>
      <c r="B343" s="49" t="s">
        <v>569</v>
      </c>
      <c r="C343" s="49" t="s">
        <v>582</v>
      </c>
      <c r="D343" s="49" t="s">
        <v>583</v>
      </c>
      <c r="E343" s="26">
        <v>1777727</v>
      </c>
      <c r="F343" s="156">
        <v>1972082</v>
      </c>
      <c r="G343" s="2">
        <f t="shared" si="11"/>
        <v>194355</v>
      </c>
      <c r="H343" s="44">
        <f t="shared" si="10"/>
        <v>0.10929999999999999</v>
      </c>
      <c r="I343" s="13" t="s">
        <v>870</v>
      </c>
      <c r="J343" s="16" t="s">
        <v>870</v>
      </c>
      <c r="K343" s="13" t="s">
        <v>915</v>
      </c>
      <c r="L343" s="64" t="s">
        <v>915</v>
      </c>
      <c r="M343" s="68" t="s">
        <v>915</v>
      </c>
      <c r="N343" s="14"/>
      <c r="O343" s="14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s="40" customFormat="1" x14ac:dyDescent="0.2">
      <c r="A344" s="48" t="s">
        <v>568</v>
      </c>
      <c r="B344" s="49" t="s">
        <v>569</v>
      </c>
      <c r="C344" s="49" t="s">
        <v>584</v>
      </c>
      <c r="D344" s="49" t="s">
        <v>585</v>
      </c>
      <c r="E344" s="26">
        <v>1682780</v>
      </c>
      <c r="F344" s="156">
        <v>1826276</v>
      </c>
      <c r="G344" s="2">
        <f t="shared" si="11"/>
        <v>143496</v>
      </c>
      <c r="H344" s="44">
        <f t="shared" si="10"/>
        <v>8.5300000000000001E-2</v>
      </c>
      <c r="I344" s="13" t="s">
        <v>870</v>
      </c>
      <c r="J344" s="16" t="s">
        <v>870</v>
      </c>
      <c r="K344" s="13" t="s">
        <v>915</v>
      </c>
      <c r="L344" s="64" t="s">
        <v>915</v>
      </c>
      <c r="M344" s="68" t="s">
        <v>915</v>
      </c>
      <c r="N344" s="14"/>
      <c r="O344" s="1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s="40" customFormat="1" x14ac:dyDescent="0.2">
      <c r="A345" s="48" t="s">
        <v>568</v>
      </c>
      <c r="B345" s="49" t="s">
        <v>569</v>
      </c>
      <c r="C345" s="49" t="s">
        <v>883</v>
      </c>
      <c r="D345" s="49" t="s">
        <v>885</v>
      </c>
      <c r="E345" s="26">
        <v>16894381</v>
      </c>
      <c r="F345" s="156">
        <v>18913810</v>
      </c>
      <c r="G345" s="2">
        <f t="shared" si="11"/>
        <v>2019429</v>
      </c>
      <c r="H345" s="44">
        <f t="shared" si="10"/>
        <v>0.1195</v>
      </c>
      <c r="I345" s="13" t="s">
        <v>870</v>
      </c>
      <c r="J345" s="16" t="s">
        <v>870</v>
      </c>
      <c r="K345" s="13" t="s">
        <v>915</v>
      </c>
      <c r="L345" s="64" t="s">
        <v>915</v>
      </c>
      <c r="M345" s="68" t="s">
        <v>915</v>
      </c>
      <c r="N345" s="14"/>
      <c r="O345" s="14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s="40" customFormat="1" x14ac:dyDescent="0.2">
      <c r="A346" s="48" t="s">
        <v>568</v>
      </c>
      <c r="B346" s="49" t="s">
        <v>569</v>
      </c>
      <c r="C346" s="49" t="s">
        <v>886</v>
      </c>
      <c r="D346" s="49" t="s">
        <v>887</v>
      </c>
      <c r="E346" s="26">
        <v>3989132</v>
      </c>
      <c r="F346" s="156">
        <v>4459830</v>
      </c>
      <c r="G346" s="2">
        <f t="shared" si="11"/>
        <v>470698</v>
      </c>
      <c r="H346" s="44">
        <f t="shared" si="10"/>
        <v>0.11799999999999999</v>
      </c>
      <c r="I346" s="13" t="s">
        <v>870</v>
      </c>
      <c r="J346" s="16" t="s">
        <v>870</v>
      </c>
      <c r="K346" s="13" t="s">
        <v>915</v>
      </c>
      <c r="L346" s="64" t="s">
        <v>915</v>
      </c>
      <c r="M346" s="68" t="s">
        <v>915</v>
      </c>
      <c r="N346" s="14"/>
      <c r="O346" s="14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s="40" customFormat="1" x14ac:dyDescent="0.2">
      <c r="A347" s="48" t="s">
        <v>568</v>
      </c>
      <c r="B347" s="49" t="s">
        <v>569</v>
      </c>
      <c r="C347" s="49" t="s">
        <v>588</v>
      </c>
      <c r="D347" s="49" t="s">
        <v>589</v>
      </c>
      <c r="E347" s="26">
        <v>4864649</v>
      </c>
      <c r="F347" s="156">
        <v>5486488</v>
      </c>
      <c r="G347" s="2">
        <f t="shared" si="11"/>
        <v>621839</v>
      </c>
      <c r="H347" s="44">
        <f t="shared" si="10"/>
        <v>0.1278</v>
      </c>
      <c r="I347" s="13" t="s">
        <v>870</v>
      </c>
      <c r="J347" s="16" t="s">
        <v>870</v>
      </c>
      <c r="K347" s="13" t="s">
        <v>915</v>
      </c>
      <c r="L347" s="64" t="s">
        <v>915</v>
      </c>
      <c r="M347" s="68" t="s">
        <v>915</v>
      </c>
      <c r="N347" s="14"/>
      <c r="O347" s="14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s="40" customFormat="1" x14ac:dyDescent="0.2">
      <c r="A348" s="48" t="s">
        <v>568</v>
      </c>
      <c r="B348" s="49" t="s">
        <v>569</v>
      </c>
      <c r="C348" s="49" t="s">
        <v>590</v>
      </c>
      <c r="D348" s="49" t="s">
        <v>591</v>
      </c>
      <c r="E348" s="26">
        <v>2336492</v>
      </c>
      <c r="F348" s="156">
        <v>2602810</v>
      </c>
      <c r="G348" s="2">
        <f t="shared" si="11"/>
        <v>266318</v>
      </c>
      <c r="H348" s="44">
        <f t="shared" si="10"/>
        <v>0.114</v>
      </c>
      <c r="I348" s="13" t="s">
        <v>870</v>
      </c>
      <c r="J348" s="16" t="s">
        <v>870</v>
      </c>
      <c r="K348" s="13" t="s">
        <v>915</v>
      </c>
      <c r="L348" s="64" t="s">
        <v>915</v>
      </c>
      <c r="M348" s="68" t="s">
        <v>915</v>
      </c>
      <c r="N348" s="14"/>
      <c r="O348" s="14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s="40" customFormat="1" x14ac:dyDescent="0.2">
      <c r="A349" s="48" t="s">
        <v>568</v>
      </c>
      <c r="B349" s="49" t="s">
        <v>569</v>
      </c>
      <c r="C349" s="49" t="s">
        <v>890</v>
      </c>
      <c r="D349" s="49" t="s">
        <v>889</v>
      </c>
      <c r="E349" s="26">
        <v>23011335</v>
      </c>
      <c r="F349" s="156">
        <v>26245665</v>
      </c>
      <c r="G349" s="2">
        <f t="shared" si="11"/>
        <v>3234330</v>
      </c>
      <c r="H349" s="44">
        <f t="shared" si="10"/>
        <v>0.1406</v>
      </c>
      <c r="I349" s="13" t="s">
        <v>870</v>
      </c>
      <c r="J349" s="16" t="s">
        <v>870</v>
      </c>
      <c r="K349" s="13" t="s">
        <v>915</v>
      </c>
      <c r="L349" s="64" t="s">
        <v>915</v>
      </c>
      <c r="M349" s="68" t="s">
        <v>915</v>
      </c>
      <c r="N349" s="14"/>
      <c r="O349" s="14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s="40" customFormat="1" x14ac:dyDescent="0.2">
      <c r="A350" s="46" t="s">
        <v>568</v>
      </c>
      <c r="B350" s="47" t="s">
        <v>569</v>
      </c>
      <c r="C350" s="47" t="s">
        <v>26</v>
      </c>
      <c r="D350" s="47" t="s">
        <v>592</v>
      </c>
      <c r="E350" s="26">
        <v>50549402</v>
      </c>
      <c r="F350" s="156">
        <v>63071832</v>
      </c>
      <c r="G350" s="2">
        <f t="shared" si="11"/>
        <v>12522430</v>
      </c>
      <c r="H350" s="44">
        <f t="shared" si="10"/>
        <v>0.2477</v>
      </c>
      <c r="I350" s="13" t="s">
        <v>870</v>
      </c>
      <c r="J350" s="16" t="s">
        <v>870</v>
      </c>
      <c r="K350" s="13" t="s">
        <v>915</v>
      </c>
      <c r="L350" s="64" t="s">
        <v>915</v>
      </c>
      <c r="M350" s="68" t="s">
        <v>915</v>
      </c>
      <c r="N350" s="14"/>
      <c r="O350" s="14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s="40" customFormat="1" x14ac:dyDescent="0.2">
      <c r="A351" s="46" t="s">
        <v>568</v>
      </c>
      <c r="B351" s="47" t="s">
        <v>569</v>
      </c>
      <c r="C351" s="47" t="s">
        <v>79</v>
      </c>
      <c r="D351" s="47" t="s">
        <v>593</v>
      </c>
      <c r="E351" s="26">
        <v>135968</v>
      </c>
      <c r="F351" s="156">
        <v>239870</v>
      </c>
      <c r="G351" s="2">
        <f t="shared" si="11"/>
        <v>103902</v>
      </c>
      <c r="H351" s="44">
        <f t="shared" si="10"/>
        <v>0.76419999999999999</v>
      </c>
      <c r="I351" s="13">
        <v>1</v>
      </c>
      <c r="J351" s="16" t="s">
        <v>870</v>
      </c>
      <c r="K351" s="13">
        <v>2016</v>
      </c>
      <c r="L351" s="64">
        <v>-108.21000000000004</v>
      </c>
      <c r="M351" s="68">
        <v>-54.130000000000109</v>
      </c>
      <c r="N351" s="14"/>
      <c r="O351" s="14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s="40" customFormat="1" x14ac:dyDescent="0.2">
      <c r="A352" s="46" t="s">
        <v>568</v>
      </c>
      <c r="B352" s="47" t="s">
        <v>569</v>
      </c>
      <c r="C352" s="47" t="s">
        <v>16</v>
      </c>
      <c r="D352" s="47" t="s">
        <v>594</v>
      </c>
      <c r="E352" s="26">
        <v>14397555</v>
      </c>
      <c r="F352" s="156">
        <v>17724871</v>
      </c>
      <c r="G352" s="2">
        <f t="shared" si="11"/>
        <v>3327316</v>
      </c>
      <c r="H352" s="44">
        <f t="shared" si="10"/>
        <v>0.2311</v>
      </c>
      <c r="I352" s="13" t="s">
        <v>870</v>
      </c>
      <c r="J352" s="16" t="s">
        <v>870</v>
      </c>
      <c r="K352" s="13" t="s">
        <v>915</v>
      </c>
      <c r="L352" s="64" t="s">
        <v>915</v>
      </c>
      <c r="M352" s="68" t="s">
        <v>915</v>
      </c>
      <c r="N352" s="14"/>
      <c r="O352" s="14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s="40" customFormat="1" x14ac:dyDescent="0.2">
      <c r="A353" s="46" t="s">
        <v>568</v>
      </c>
      <c r="B353" s="47" t="s">
        <v>569</v>
      </c>
      <c r="C353" s="47" t="s">
        <v>59</v>
      </c>
      <c r="D353" s="47" t="s">
        <v>595</v>
      </c>
      <c r="E353" s="26">
        <v>8380503</v>
      </c>
      <c r="F353" s="156">
        <v>11473253</v>
      </c>
      <c r="G353" s="2">
        <f t="shared" si="11"/>
        <v>3092750</v>
      </c>
      <c r="H353" s="44">
        <f t="shared" si="10"/>
        <v>0.36899999999999999</v>
      </c>
      <c r="I353" s="13" t="s">
        <v>870</v>
      </c>
      <c r="J353" s="16" t="s">
        <v>870</v>
      </c>
      <c r="K353" s="13" t="s">
        <v>915</v>
      </c>
      <c r="L353" s="64" t="s">
        <v>915</v>
      </c>
      <c r="M353" s="68" t="s">
        <v>915</v>
      </c>
      <c r="N353" s="14"/>
      <c r="O353" s="14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s="40" customFormat="1" x14ac:dyDescent="0.2">
      <c r="A354" s="46" t="s">
        <v>568</v>
      </c>
      <c r="B354" s="47" t="s">
        <v>569</v>
      </c>
      <c r="C354" s="47" t="s">
        <v>37</v>
      </c>
      <c r="D354" s="47" t="s">
        <v>596</v>
      </c>
      <c r="E354" s="26">
        <v>6483867</v>
      </c>
      <c r="F354" s="156">
        <v>7794951</v>
      </c>
      <c r="G354" s="2">
        <f t="shared" si="11"/>
        <v>1311084</v>
      </c>
      <c r="H354" s="44">
        <f t="shared" si="10"/>
        <v>0.20219999999999999</v>
      </c>
      <c r="I354" s="13" t="s">
        <v>870</v>
      </c>
      <c r="J354" s="16" t="s">
        <v>870</v>
      </c>
      <c r="K354" s="13" t="s">
        <v>915</v>
      </c>
      <c r="L354" s="64" t="s">
        <v>915</v>
      </c>
      <c r="M354" s="68" t="s">
        <v>915</v>
      </c>
      <c r="N354" s="14"/>
      <c r="O354" s="1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s="40" customFormat="1" x14ac:dyDescent="0.2">
      <c r="A355" s="46" t="s">
        <v>568</v>
      </c>
      <c r="B355" s="47" t="s">
        <v>569</v>
      </c>
      <c r="C355" s="47" t="s">
        <v>67</v>
      </c>
      <c r="D355" s="47" t="s">
        <v>597</v>
      </c>
      <c r="E355" s="26">
        <v>2939100</v>
      </c>
      <c r="F355" s="156">
        <v>3587300</v>
      </c>
      <c r="G355" s="2">
        <f t="shared" si="11"/>
        <v>648200</v>
      </c>
      <c r="H355" s="44">
        <f t="shared" si="10"/>
        <v>0.2205</v>
      </c>
      <c r="I355" s="13" t="s">
        <v>870</v>
      </c>
      <c r="J355" s="16" t="s">
        <v>870</v>
      </c>
      <c r="K355" s="13" t="s">
        <v>915</v>
      </c>
      <c r="L355" s="64" t="s">
        <v>915</v>
      </c>
      <c r="M355" s="68" t="s">
        <v>915</v>
      </c>
      <c r="N355" s="14"/>
      <c r="O355" s="14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s="40" customFormat="1" x14ac:dyDescent="0.2">
      <c r="A356" s="46" t="s">
        <v>568</v>
      </c>
      <c r="B356" s="47" t="s">
        <v>569</v>
      </c>
      <c r="C356" s="47" t="s">
        <v>93</v>
      </c>
      <c r="D356" s="47" t="s">
        <v>598</v>
      </c>
      <c r="E356" s="26">
        <v>25417227</v>
      </c>
      <c r="F356" s="156">
        <v>39337493</v>
      </c>
      <c r="G356" s="2">
        <f t="shared" si="11"/>
        <v>13920266</v>
      </c>
      <c r="H356" s="44">
        <f t="shared" si="10"/>
        <v>0.54769999999999996</v>
      </c>
      <c r="I356" s="13" t="s">
        <v>870</v>
      </c>
      <c r="J356" s="16" t="s">
        <v>870</v>
      </c>
      <c r="K356" s="13" t="s">
        <v>915</v>
      </c>
      <c r="L356" s="64" t="s">
        <v>915</v>
      </c>
      <c r="M356" s="68" t="s">
        <v>915</v>
      </c>
      <c r="N356" s="14"/>
      <c r="O356" s="14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s="40" customFormat="1" x14ac:dyDescent="0.2">
      <c r="A357" s="46" t="s">
        <v>568</v>
      </c>
      <c r="B357" s="47" t="s">
        <v>569</v>
      </c>
      <c r="C357" s="47" t="s">
        <v>356</v>
      </c>
      <c r="D357" s="47" t="s">
        <v>599</v>
      </c>
      <c r="E357" s="26">
        <v>2223807</v>
      </c>
      <c r="F357" s="156">
        <v>2637717</v>
      </c>
      <c r="G357" s="2">
        <f t="shared" si="11"/>
        <v>413910</v>
      </c>
      <c r="H357" s="44">
        <f t="shared" si="10"/>
        <v>0.18609999999999999</v>
      </c>
      <c r="I357" s="13" t="s">
        <v>870</v>
      </c>
      <c r="J357" s="16" t="s">
        <v>870</v>
      </c>
      <c r="K357" s="13">
        <v>2016</v>
      </c>
      <c r="L357" s="64">
        <v>-52.380000000000109</v>
      </c>
      <c r="M357" s="68">
        <v>-39.629999999999995</v>
      </c>
      <c r="N357" s="14"/>
      <c r="O357" s="14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s="40" customFormat="1" x14ac:dyDescent="0.2">
      <c r="A358" s="46" t="s">
        <v>568</v>
      </c>
      <c r="B358" s="47" t="s">
        <v>569</v>
      </c>
      <c r="C358" s="47" t="s">
        <v>600</v>
      </c>
      <c r="D358" s="47" t="s">
        <v>601</v>
      </c>
      <c r="E358" s="26">
        <v>4443055</v>
      </c>
      <c r="F358" s="156">
        <v>5592397</v>
      </c>
      <c r="G358" s="2">
        <f t="shared" si="11"/>
        <v>1149342</v>
      </c>
      <c r="H358" s="44">
        <f t="shared" si="10"/>
        <v>0.25869999999999999</v>
      </c>
      <c r="I358" s="13" t="s">
        <v>870</v>
      </c>
      <c r="J358" s="16" t="s">
        <v>870</v>
      </c>
      <c r="K358" s="13">
        <v>2016</v>
      </c>
      <c r="L358" s="64">
        <v>-408.80000000000018</v>
      </c>
      <c r="M358" s="68">
        <v>-235.88000000000011</v>
      </c>
      <c r="N358" s="14"/>
      <c r="O358" s="14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s="40" customFormat="1" x14ac:dyDescent="0.2">
      <c r="A359" s="46" t="s">
        <v>568</v>
      </c>
      <c r="B359" s="47" t="s">
        <v>569</v>
      </c>
      <c r="C359" s="47" t="s">
        <v>443</v>
      </c>
      <c r="D359" s="47" t="s">
        <v>602</v>
      </c>
      <c r="E359" s="26">
        <v>41069879</v>
      </c>
      <c r="F359" s="156">
        <v>49543226</v>
      </c>
      <c r="G359" s="2">
        <f t="shared" si="11"/>
        <v>8473347</v>
      </c>
      <c r="H359" s="44">
        <f t="shared" si="10"/>
        <v>0.20630000000000001</v>
      </c>
      <c r="I359" s="13" t="s">
        <v>870</v>
      </c>
      <c r="J359" s="16" t="s">
        <v>870</v>
      </c>
      <c r="K359" s="13" t="s">
        <v>915</v>
      </c>
      <c r="L359" s="64" t="s">
        <v>915</v>
      </c>
      <c r="M359" s="68" t="s">
        <v>915</v>
      </c>
      <c r="N359" s="14"/>
      <c r="O359" s="14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s="40" customFormat="1" x14ac:dyDescent="0.2">
      <c r="A360" s="46" t="s">
        <v>568</v>
      </c>
      <c r="B360" s="47" t="s">
        <v>569</v>
      </c>
      <c r="C360" s="47" t="s">
        <v>603</v>
      </c>
      <c r="D360" s="47" t="s">
        <v>604</v>
      </c>
      <c r="E360" s="26">
        <v>3576778</v>
      </c>
      <c r="F360" s="156">
        <v>4214825</v>
      </c>
      <c r="G360" s="2">
        <f t="shared" si="11"/>
        <v>638047</v>
      </c>
      <c r="H360" s="44">
        <f t="shared" si="10"/>
        <v>0.1784</v>
      </c>
      <c r="I360" s="13" t="s">
        <v>870</v>
      </c>
      <c r="J360" s="16" t="s">
        <v>870</v>
      </c>
      <c r="K360" s="13">
        <v>2016</v>
      </c>
      <c r="L360" s="64">
        <v>-61.619999999999891</v>
      </c>
      <c r="M360" s="68">
        <v>-41.029999999999973</v>
      </c>
      <c r="N360" s="14"/>
      <c r="O360" s="14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s="40" customFormat="1" x14ac:dyDescent="0.2">
      <c r="A361" s="46" t="s">
        <v>568</v>
      </c>
      <c r="B361" s="47" t="s">
        <v>569</v>
      </c>
      <c r="C361" s="47" t="s">
        <v>547</v>
      </c>
      <c r="D361" s="47" t="s">
        <v>605</v>
      </c>
      <c r="E361" s="26">
        <v>7756455</v>
      </c>
      <c r="F361" s="156">
        <v>8974299</v>
      </c>
      <c r="G361" s="2">
        <f t="shared" si="11"/>
        <v>1217844</v>
      </c>
      <c r="H361" s="44">
        <f t="shared" si="10"/>
        <v>0.157</v>
      </c>
      <c r="I361" s="13" t="s">
        <v>870</v>
      </c>
      <c r="J361" s="16" t="s">
        <v>870</v>
      </c>
      <c r="K361" s="13" t="s">
        <v>915</v>
      </c>
      <c r="L361" s="64" t="s">
        <v>915</v>
      </c>
      <c r="M361" s="68" t="s">
        <v>915</v>
      </c>
      <c r="N361" s="14"/>
      <c r="O361" s="14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s="40" customFormat="1" x14ac:dyDescent="0.2">
      <c r="A362" s="46" t="s">
        <v>568</v>
      </c>
      <c r="B362" s="47" t="s">
        <v>569</v>
      </c>
      <c r="C362" s="47" t="s">
        <v>410</v>
      </c>
      <c r="D362" s="47" t="s">
        <v>606</v>
      </c>
      <c r="E362" s="26">
        <v>102596611</v>
      </c>
      <c r="F362" s="156">
        <v>125243184</v>
      </c>
      <c r="G362" s="2">
        <f t="shared" si="11"/>
        <v>22646573</v>
      </c>
      <c r="H362" s="44">
        <f t="shared" si="10"/>
        <v>0.22070000000000001</v>
      </c>
      <c r="I362" s="13" t="s">
        <v>870</v>
      </c>
      <c r="J362" s="16" t="s">
        <v>870</v>
      </c>
      <c r="K362" s="13">
        <v>2016</v>
      </c>
      <c r="L362" s="64">
        <v>-1141.4900000000052</v>
      </c>
      <c r="M362" s="68">
        <v>-847.70999999999913</v>
      </c>
      <c r="N362" s="14"/>
      <c r="O362" s="14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s="40" customFormat="1" x14ac:dyDescent="0.2">
      <c r="A363" s="48" t="s">
        <v>568</v>
      </c>
      <c r="B363" s="49" t="s">
        <v>569</v>
      </c>
      <c r="C363" s="49" t="s">
        <v>859</v>
      </c>
      <c r="D363" s="49" t="s">
        <v>873</v>
      </c>
      <c r="E363" s="26">
        <v>808749</v>
      </c>
      <c r="F363" s="156">
        <v>896159</v>
      </c>
      <c r="G363" s="2">
        <f t="shared" si="11"/>
        <v>87410</v>
      </c>
      <c r="H363" s="44">
        <f t="shared" si="10"/>
        <v>0.1081</v>
      </c>
      <c r="I363" s="13" t="s">
        <v>870</v>
      </c>
      <c r="J363" s="16" t="s">
        <v>870</v>
      </c>
      <c r="K363" s="13" t="s">
        <v>915</v>
      </c>
      <c r="L363" s="64" t="s">
        <v>915</v>
      </c>
      <c r="M363" s="68" t="s">
        <v>915</v>
      </c>
      <c r="N363" s="14"/>
      <c r="O363" s="14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s="40" customFormat="1" x14ac:dyDescent="0.2">
      <c r="A364" s="159" t="s">
        <v>568</v>
      </c>
      <c r="B364" s="159" t="s">
        <v>569</v>
      </c>
      <c r="C364" s="159" t="s">
        <v>909</v>
      </c>
      <c r="D364" s="159" t="s">
        <v>910</v>
      </c>
      <c r="E364" s="103">
        <v>0</v>
      </c>
      <c r="F364" s="157">
        <v>0</v>
      </c>
      <c r="G364" s="104">
        <f t="shared" si="11"/>
        <v>0</v>
      </c>
      <c r="H364" s="71">
        <v>0</v>
      </c>
      <c r="I364" s="72"/>
      <c r="J364" s="73"/>
      <c r="K364" s="72" t="s">
        <v>915</v>
      </c>
      <c r="L364" s="74" t="s">
        <v>915</v>
      </c>
      <c r="M364" s="75" t="s">
        <v>915</v>
      </c>
      <c r="N364" s="14"/>
      <c r="O364" s="1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s="40" customFormat="1" x14ac:dyDescent="0.2">
      <c r="A365" s="159" t="s">
        <v>568</v>
      </c>
      <c r="B365" s="159" t="s">
        <v>569</v>
      </c>
      <c r="C365" s="159" t="s">
        <v>911</v>
      </c>
      <c r="D365" s="159" t="s">
        <v>912</v>
      </c>
      <c r="E365" s="103">
        <v>0</v>
      </c>
      <c r="F365" s="157">
        <v>0</v>
      </c>
      <c r="G365" s="104">
        <f t="shared" si="11"/>
        <v>0</v>
      </c>
      <c r="H365" s="71">
        <v>0</v>
      </c>
      <c r="I365" s="72"/>
      <c r="J365" s="73"/>
      <c r="K365" s="72" t="s">
        <v>915</v>
      </c>
      <c r="L365" s="74" t="s">
        <v>915</v>
      </c>
      <c r="M365" s="75" t="s">
        <v>915</v>
      </c>
      <c r="N365" s="14"/>
      <c r="O365" s="14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s="40" customFormat="1" x14ac:dyDescent="0.2">
      <c r="A366" s="76" t="s">
        <v>568</v>
      </c>
      <c r="B366" s="77" t="s">
        <v>569</v>
      </c>
      <c r="C366" s="77" t="s">
        <v>850</v>
      </c>
      <c r="D366" s="77" t="s">
        <v>851</v>
      </c>
      <c r="E366" s="83">
        <v>37585756</v>
      </c>
      <c r="F366" s="158">
        <v>0</v>
      </c>
      <c r="G366" s="84">
        <f t="shared" si="11"/>
        <v>-37585756</v>
      </c>
      <c r="H366" s="78">
        <f t="shared" si="10"/>
        <v>-1</v>
      </c>
      <c r="I366" s="79"/>
      <c r="J366" s="80"/>
      <c r="K366" s="79" t="s">
        <v>915</v>
      </c>
      <c r="L366" s="81" t="s">
        <v>915</v>
      </c>
      <c r="M366" s="82" t="s">
        <v>915</v>
      </c>
      <c r="N366" s="14"/>
      <c r="O366" s="14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s="40" customFormat="1" x14ac:dyDescent="0.2">
      <c r="A367" s="76" t="s">
        <v>568</v>
      </c>
      <c r="B367" s="77" t="s">
        <v>569</v>
      </c>
      <c r="C367" s="77" t="s">
        <v>852</v>
      </c>
      <c r="D367" s="77" t="s">
        <v>853</v>
      </c>
      <c r="E367" s="83">
        <v>10490224</v>
      </c>
      <c r="F367" s="158">
        <v>0</v>
      </c>
      <c r="G367" s="84">
        <f t="shared" si="11"/>
        <v>-10490224</v>
      </c>
      <c r="H367" s="78">
        <f t="shared" si="10"/>
        <v>-1</v>
      </c>
      <c r="I367" s="79"/>
      <c r="J367" s="80"/>
      <c r="K367" s="79" t="s">
        <v>915</v>
      </c>
      <c r="L367" s="81" t="s">
        <v>915</v>
      </c>
      <c r="M367" s="82" t="s">
        <v>915</v>
      </c>
      <c r="N367" s="14"/>
      <c r="O367" s="14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s="40" customFormat="1" x14ac:dyDescent="0.2">
      <c r="A368" s="76" t="s">
        <v>568</v>
      </c>
      <c r="B368" s="77" t="s">
        <v>569</v>
      </c>
      <c r="C368" s="77" t="s">
        <v>854</v>
      </c>
      <c r="D368" s="77" t="s">
        <v>855</v>
      </c>
      <c r="E368" s="83">
        <v>6057942</v>
      </c>
      <c r="F368" s="158">
        <v>0</v>
      </c>
      <c r="G368" s="84">
        <f t="shared" si="11"/>
        <v>-6057942</v>
      </c>
      <c r="H368" s="78">
        <f t="shared" si="10"/>
        <v>-1</v>
      </c>
      <c r="I368" s="79"/>
      <c r="J368" s="80"/>
      <c r="K368" s="79" t="s">
        <v>915</v>
      </c>
      <c r="L368" s="81" t="s">
        <v>915</v>
      </c>
      <c r="M368" s="82" t="s">
        <v>915</v>
      </c>
      <c r="N368" s="14"/>
      <c r="O368" s="14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s="40" customFormat="1" x14ac:dyDescent="0.2">
      <c r="A369" s="76" t="s">
        <v>568</v>
      </c>
      <c r="B369" s="77" t="s">
        <v>569</v>
      </c>
      <c r="C369" s="77" t="s">
        <v>856</v>
      </c>
      <c r="D369" s="77" t="s">
        <v>857</v>
      </c>
      <c r="E369" s="83">
        <v>1842546</v>
      </c>
      <c r="F369" s="158">
        <v>0</v>
      </c>
      <c r="G369" s="84">
        <f t="shared" si="11"/>
        <v>-1842546</v>
      </c>
      <c r="H369" s="78">
        <f t="shared" si="10"/>
        <v>-1</v>
      </c>
      <c r="I369" s="79"/>
      <c r="J369" s="80"/>
      <c r="K369" s="79" t="s">
        <v>915</v>
      </c>
      <c r="L369" s="81" t="s">
        <v>915</v>
      </c>
      <c r="M369" s="82" t="s">
        <v>915</v>
      </c>
      <c r="N369" s="14"/>
      <c r="O369" s="14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0" customFormat="1" x14ac:dyDescent="0.2">
      <c r="A370" s="46" t="s">
        <v>607</v>
      </c>
      <c r="B370" s="47" t="s">
        <v>608</v>
      </c>
      <c r="C370" s="47" t="s">
        <v>428</v>
      </c>
      <c r="D370" s="47" t="s">
        <v>609</v>
      </c>
      <c r="E370" s="26">
        <v>1511602</v>
      </c>
      <c r="F370" s="156">
        <v>1756392</v>
      </c>
      <c r="G370" s="2">
        <f t="shared" si="11"/>
        <v>244790</v>
      </c>
      <c r="H370" s="44">
        <f t="shared" si="10"/>
        <v>0.16189999999999999</v>
      </c>
      <c r="I370" s="13" t="s">
        <v>870</v>
      </c>
      <c r="J370" s="16" t="s">
        <v>870</v>
      </c>
      <c r="K370" s="13" t="s">
        <v>915</v>
      </c>
      <c r="L370" s="64" t="s">
        <v>915</v>
      </c>
      <c r="M370" s="68" t="s">
        <v>915</v>
      </c>
      <c r="N370" s="14"/>
      <c r="O370" s="14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0" customFormat="1" x14ac:dyDescent="0.2">
      <c r="A371" s="46" t="s">
        <v>607</v>
      </c>
      <c r="B371" s="47" t="s">
        <v>608</v>
      </c>
      <c r="C371" s="47" t="s">
        <v>26</v>
      </c>
      <c r="D371" s="47" t="s">
        <v>610</v>
      </c>
      <c r="E371" s="26">
        <v>5003364</v>
      </c>
      <c r="F371" s="156">
        <v>5683776</v>
      </c>
      <c r="G371" s="2">
        <f t="shared" si="11"/>
        <v>680412</v>
      </c>
      <c r="H371" s="44">
        <f t="shared" si="10"/>
        <v>0.13600000000000001</v>
      </c>
      <c r="I371" s="13" t="s">
        <v>870</v>
      </c>
      <c r="J371" s="16" t="s">
        <v>870</v>
      </c>
      <c r="K371" s="13">
        <v>2016</v>
      </c>
      <c r="L371" s="64">
        <v>-109.32000000000016</v>
      </c>
      <c r="M371" s="68">
        <v>-70.369999999999891</v>
      </c>
      <c r="N371" s="14"/>
      <c r="O371" s="14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0" customFormat="1" x14ac:dyDescent="0.2">
      <c r="A372" s="46" t="s">
        <v>607</v>
      </c>
      <c r="B372" s="47" t="s">
        <v>608</v>
      </c>
      <c r="C372" s="47" t="s">
        <v>57</v>
      </c>
      <c r="D372" s="47" t="s">
        <v>611</v>
      </c>
      <c r="E372" s="26">
        <v>4448480</v>
      </c>
      <c r="F372" s="156">
        <v>5153451</v>
      </c>
      <c r="G372" s="2">
        <f t="shared" si="11"/>
        <v>704971</v>
      </c>
      <c r="H372" s="44">
        <f t="shared" si="10"/>
        <v>0.1585</v>
      </c>
      <c r="I372" s="13" t="s">
        <v>870</v>
      </c>
      <c r="J372" s="16" t="s">
        <v>870</v>
      </c>
      <c r="K372" s="13">
        <v>2016</v>
      </c>
      <c r="L372" s="64">
        <v>-26.509999999999991</v>
      </c>
      <c r="M372" s="68">
        <v>-29.929999999999836</v>
      </c>
      <c r="N372" s="14"/>
      <c r="O372" s="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0" customFormat="1" x14ac:dyDescent="0.2">
      <c r="A373" s="46" t="s">
        <v>607</v>
      </c>
      <c r="B373" s="47" t="s">
        <v>608</v>
      </c>
      <c r="C373" s="47" t="s">
        <v>79</v>
      </c>
      <c r="D373" s="47" t="s">
        <v>612</v>
      </c>
      <c r="E373" s="26">
        <v>3706058</v>
      </c>
      <c r="F373" s="156">
        <v>4338910</v>
      </c>
      <c r="G373" s="2">
        <f t="shared" si="11"/>
        <v>632852</v>
      </c>
      <c r="H373" s="44">
        <f t="shared" si="10"/>
        <v>0.17080000000000001</v>
      </c>
      <c r="I373" s="13" t="s">
        <v>870</v>
      </c>
      <c r="J373" s="16" t="s">
        <v>870</v>
      </c>
      <c r="K373" s="13">
        <v>2016</v>
      </c>
      <c r="L373" s="64">
        <v>-1.8699999999998909</v>
      </c>
      <c r="M373" s="68">
        <v>-9.9000000000000909</v>
      </c>
      <c r="N373" s="14"/>
      <c r="O373" s="14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0" customFormat="1" x14ac:dyDescent="0.2">
      <c r="A374" s="46" t="s">
        <v>607</v>
      </c>
      <c r="B374" s="47" t="s">
        <v>608</v>
      </c>
      <c r="C374" s="47" t="s">
        <v>16</v>
      </c>
      <c r="D374" s="47" t="s">
        <v>613</v>
      </c>
      <c r="E374" s="26">
        <v>3278999</v>
      </c>
      <c r="F374" s="156">
        <v>3868848</v>
      </c>
      <c r="G374" s="2">
        <f t="shared" si="11"/>
        <v>589849</v>
      </c>
      <c r="H374" s="44">
        <f t="shared" si="10"/>
        <v>0.1799</v>
      </c>
      <c r="I374" s="13" t="s">
        <v>870</v>
      </c>
      <c r="J374" s="16" t="s">
        <v>870</v>
      </c>
      <c r="K374" s="13">
        <v>2016</v>
      </c>
      <c r="L374" s="64">
        <v>-25.519999999999982</v>
      </c>
      <c r="M374" s="68">
        <v>-35.579999999999927</v>
      </c>
      <c r="N374" s="14"/>
      <c r="O374" s="1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0" customFormat="1" x14ac:dyDescent="0.2">
      <c r="A375" s="46" t="s">
        <v>607</v>
      </c>
      <c r="B375" s="47" t="s">
        <v>608</v>
      </c>
      <c r="C375" s="47" t="s">
        <v>82</v>
      </c>
      <c r="D375" s="47" t="s">
        <v>614</v>
      </c>
      <c r="E375" s="26">
        <v>2096263</v>
      </c>
      <c r="F375" s="156">
        <v>2324168</v>
      </c>
      <c r="G375" s="2">
        <f t="shared" si="11"/>
        <v>227905</v>
      </c>
      <c r="H375" s="44">
        <f t="shared" si="10"/>
        <v>0.1087</v>
      </c>
      <c r="I375" s="13" t="s">
        <v>870</v>
      </c>
      <c r="J375" s="16" t="s">
        <v>870</v>
      </c>
      <c r="K375" s="13">
        <v>2016</v>
      </c>
      <c r="L375" s="64">
        <v>-34.459999999999923</v>
      </c>
      <c r="M375" s="68">
        <v>-37.699999999999932</v>
      </c>
      <c r="N375" s="14"/>
      <c r="O375" s="14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0" customFormat="1" x14ac:dyDescent="0.2">
      <c r="A376" s="46" t="s">
        <v>607</v>
      </c>
      <c r="B376" s="47" t="s">
        <v>608</v>
      </c>
      <c r="C376" s="47" t="s">
        <v>59</v>
      </c>
      <c r="D376" s="47" t="s">
        <v>615</v>
      </c>
      <c r="E376" s="26">
        <v>585023</v>
      </c>
      <c r="F376" s="156">
        <v>700538</v>
      </c>
      <c r="G376" s="2">
        <f t="shared" si="11"/>
        <v>115515</v>
      </c>
      <c r="H376" s="44">
        <f t="shared" si="10"/>
        <v>0.19750000000000001</v>
      </c>
      <c r="I376" s="13" t="s">
        <v>870</v>
      </c>
      <c r="J376" s="16" t="s">
        <v>870</v>
      </c>
      <c r="K376" s="13" t="s">
        <v>915</v>
      </c>
      <c r="L376" s="64" t="s">
        <v>915</v>
      </c>
      <c r="M376" s="68" t="s">
        <v>915</v>
      </c>
      <c r="N376" s="14"/>
      <c r="O376" s="14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0" customFormat="1" x14ac:dyDescent="0.2">
      <c r="A377" s="46" t="s">
        <v>607</v>
      </c>
      <c r="B377" s="47" t="s">
        <v>608</v>
      </c>
      <c r="C377" s="47" t="s">
        <v>37</v>
      </c>
      <c r="D377" s="47" t="s">
        <v>144</v>
      </c>
      <c r="E377" s="26">
        <v>984907</v>
      </c>
      <c r="F377" s="156">
        <v>1149325</v>
      </c>
      <c r="G377" s="2">
        <f t="shared" si="11"/>
        <v>164418</v>
      </c>
      <c r="H377" s="44">
        <f t="shared" si="10"/>
        <v>0.16689999999999999</v>
      </c>
      <c r="I377" s="13" t="s">
        <v>870</v>
      </c>
      <c r="J377" s="16" t="s">
        <v>870</v>
      </c>
      <c r="K377" s="13" t="s">
        <v>915</v>
      </c>
      <c r="L377" s="64" t="s">
        <v>915</v>
      </c>
      <c r="M377" s="68" t="s">
        <v>915</v>
      </c>
      <c r="N377" s="14"/>
      <c r="O377" s="14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0" customFormat="1" x14ac:dyDescent="0.2">
      <c r="A378" s="46" t="s">
        <v>607</v>
      </c>
      <c r="B378" s="47" t="s">
        <v>608</v>
      </c>
      <c r="C378" s="47" t="s">
        <v>215</v>
      </c>
      <c r="D378" s="47" t="s">
        <v>616</v>
      </c>
      <c r="E378" s="26">
        <v>1636211</v>
      </c>
      <c r="F378" s="156">
        <v>1890879</v>
      </c>
      <c r="G378" s="2">
        <f t="shared" si="11"/>
        <v>254668</v>
      </c>
      <c r="H378" s="44">
        <f t="shared" si="10"/>
        <v>0.15559999999999999</v>
      </c>
      <c r="I378" s="13" t="s">
        <v>870</v>
      </c>
      <c r="J378" s="16" t="s">
        <v>870</v>
      </c>
      <c r="K378" s="13" t="s">
        <v>915</v>
      </c>
      <c r="L378" s="64" t="s">
        <v>915</v>
      </c>
      <c r="M378" s="68" t="s">
        <v>915</v>
      </c>
      <c r="N378" s="14"/>
      <c r="O378" s="14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0" customFormat="1" x14ac:dyDescent="0.2">
      <c r="A379" s="46" t="s">
        <v>617</v>
      </c>
      <c r="B379" s="47" t="s">
        <v>618</v>
      </c>
      <c r="C379" s="47" t="s">
        <v>176</v>
      </c>
      <c r="D379" s="47" t="s">
        <v>619</v>
      </c>
      <c r="E379" s="26">
        <v>258021</v>
      </c>
      <c r="F379" s="156">
        <v>346578</v>
      </c>
      <c r="G379" s="2">
        <f t="shared" si="11"/>
        <v>88557</v>
      </c>
      <c r="H379" s="44">
        <f t="shared" si="10"/>
        <v>0.34320000000000001</v>
      </c>
      <c r="I379" s="13" t="s">
        <v>870</v>
      </c>
      <c r="J379" s="16" t="s">
        <v>870</v>
      </c>
      <c r="K379" s="13" t="s">
        <v>915</v>
      </c>
      <c r="L379" s="64" t="s">
        <v>915</v>
      </c>
      <c r="M379" s="68" t="s">
        <v>915</v>
      </c>
      <c r="N379" s="14"/>
      <c r="O379" s="14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0" customFormat="1" x14ac:dyDescent="0.2">
      <c r="A380" s="46" t="s">
        <v>617</v>
      </c>
      <c r="B380" s="47" t="s">
        <v>618</v>
      </c>
      <c r="C380" s="47" t="s">
        <v>382</v>
      </c>
      <c r="D380" s="47" t="s">
        <v>620</v>
      </c>
      <c r="E380" s="26">
        <v>189877</v>
      </c>
      <c r="F380" s="156">
        <v>233729</v>
      </c>
      <c r="G380" s="2">
        <f t="shared" si="11"/>
        <v>43852</v>
      </c>
      <c r="H380" s="44">
        <f t="shared" si="10"/>
        <v>0.23089999999999999</v>
      </c>
      <c r="I380" s="13" t="s">
        <v>870</v>
      </c>
      <c r="J380" s="16" t="s">
        <v>870</v>
      </c>
      <c r="K380" s="13">
        <v>2016</v>
      </c>
      <c r="L380" s="64">
        <v>-7.6700000000000159</v>
      </c>
      <c r="M380" s="68">
        <v>-4.5900000000000034</v>
      </c>
      <c r="N380" s="14"/>
      <c r="O380" s="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0" customFormat="1" x14ac:dyDescent="0.2">
      <c r="A381" s="46" t="s">
        <v>617</v>
      </c>
      <c r="B381" s="47" t="s">
        <v>618</v>
      </c>
      <c r="C381" s="47" t="s">
        <v>245</v>
      </c>
      <c r="D381" s="47" t="s">
        <v>621</v>
      </c>
      <c r="E381" s="26">
        <v>98787</v>
      </c>
      <c r="F381" s="156">
        <v>134869</v>
      </c>
      <c r="G381" s="2">
        <f t="shared" si="11"/>
        <v>36082</v>
      </c>
      <c r="H381" s="44">
        <f t="shared" si="10"/>
        <v>0.36530000000000001</v>
      </c>
      <c r="I381" s="13" t="s">
        <v>870</v>
      </c>
      <c r="J381" s="16" t="s">
        <v>870</v>
      </c>
      <c r="K381" s="13" t="s">
        <v>915</v>
      </c>
      <c r="L381" s="64" t="s">
        <v>915</v>
      </c>
      <c r="M381" s="68" t="s">
        <v>915</v>
      </c>
      <c r="N381" s="14"/>
      <c r="O381" s="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0" customFormat="1" x14ac:dyDescent="0.2">
      <c r="A382" s="46" t="s">
        <v>617</v>
      </c>
      <c r="B382" s="47" t="s">
        <v>618</v>
      </c>
      <c r="C382" s="47" t="s">
        <v>622</v>
      </c>
      <c r="D382" s="47" t="s">
        <v>623</v>
      </c>
      <c r="E382" s="26">
        <v>573190</v>
      </c>
      <c r="F382" s="156">
        <v>751768</v>
      </c>
      <c r="G382" s="2">
        <f t="shared" si="11"/>
        <v>178578</v>
      </c>
      <c r="H382" s="44">
        <f t="shared" si="10"/>
        <v>0.31159999999999999</v>
      </c>
      <c r="I382" s="13" t="s">
        <v>870</v>
      </c>
      <c r="J382" s="16" t="s">
        <v>870</v>
      </c>
      <c r="K382" s="13" t="s">
        <v>915</v>
      </c>
      <c r="L382" s="64" t="s">
        <v>915</v>
      </c>
      <c r="M382" s="68" t="s">
        <v>915</v>
      </c>
      <c r="N382" s="14"/>
      <c r="O382" s="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0" customFormat="1" x14ac:dyDescent="0.2">
      <c r="A383" s="46" t="s">
        <v>617</v>
      </c>
      <c r="B383" s="47" t="s">
        <v>618</v>
      </c>
      <c r="C383" s="47" t="s">
        <v>624</v>
      </c>
      <c r="D383" s="47" t="s">
        <v>625</v>
      </c>
      <c r="E383" s="26">
        <v>1169203</v>
      </c>
      <c r="F383" s="156">
        <v>1359073</v>
      </c>
      <c r="G383" s="2">
        <f t="shared" si="11"/>
        <v>189870</v>
      </c>
      <c r="H383" s="44">
        <f t="shared" si="10"/>
        <v>0.16239999999999999</v>
      </c>
      <c r="I383" s="13" t="s">
        <v>870</v>
      </c>
      <c r="J383" s="16" t="s">
        <v>870</v>
      </c>
      <c r="K383" s="13" t="s">
        <v>915</v>
      </c>
      <c r="L383" s="64" t="s">
        <v>915</v>
      </c>
      <c r="M383" s="68" t="s">
        <v>915</v>
      </c>
      <c r="N383" s="14"/>
      <c r="O383" s="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0" customFormat="1" x14ac:dyDescent="0.2">
      <c r="A384" s="46" t="s">
        <v>617</v>
      </c>
      <c r="B384" s="47" t="s">
        <v>618</v>
      </c>
      <c r="C384" s="47" t="s">
        <v>57</v>
      </c>
      <c r="D384" s="47" t="s">
        <v>626</v>
      </c>
      <c r="E384" s="26">
        <v>2374814</v>
      </c>
      <c r="F384" s="156">
        <v>2967365</v>
      </c>
      <c r="G384" s="2">
        <f t="shared" si="11"/>
        <v>592551</v>
      </c>
      <c r="H384" s="44">
        <f t="shared" si="10"/>
        <v>0.2495</v>
      </c>
      <c r="I384" s="13" t="s">
        <v>870</v>
      </c>
      <c r="J384" s="16" t="s">
        <v>870</v>
      </c>
      <c r="K384" s="13" t="s">
        <v>915</v>
      </c>
      <c r="L384" s="64" t="s">
        <v>915</v>
      </c>
      <c r="M384" s="68" t="s">
        <v>915</v>
      </c>
      <c r="N384" s="14"/>
      <c r="O384" s="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0" customFormat="1" x14ac:dyDescent="0.2">
      <c r="A385" s="46" t="s">
        <v>617</v>
      </c>
      <c r="B385" s="47" t="s">
        <v>618</v>
      </c>
      <c r="C385" s="47" t="s">
        <v>18</v>
      </c>
      <c r="D385" s="47" t="s">
        <v>627</v>
      </c>
      <c r="E385" s="26">
        <v>117376</v>
      </c>
      <c r="F385" s="156">
        <v>228361</v>
      </c>
      <c r="G385" s="2">
        <f t="shared" si="11"/>
        <v>110985</v>
      </c>
      <c r="H385" s="44">
        <f t="shared" si="10"/>
        <v>0.9456</v>
      </c>
      <c r="I385" s="13">
        <v>1</v>
      </c>
      <c r="J385" s="16" t="s">
        <v>870</v>
      </c>
      <c r="K385" s="13" t="s">
        <v>915</v>
      </c>
      <c r="L385" s="64" t="s">
        <v>915</v>
      </c>
      <c r="M385" s="68" t="s">
        <v>915</v>
      </c>
      <c r="N385" s="14"/>
      <c r="O385" s="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0" customFormat="1" x14ac:dyDescent="0.2">
      <c r="A386" s="46" t="s">
        <v>617</v>
      </c>
      <c r="B386" s="47" t="s">
        <v>618</v>
      </c>
      <c r="C386" s="47" t="s">
        <v>193</v>
      </c>
      <c r="D386" s="47" t="s">
        <v>628</v>
      </c>
      <c r="E386" s="26">
        <v>824199</v>
      </c>
      <c r="F386" s="156">
        <v>1001450</v>
      </c>
      <c r="G386" s="2">
        <f t="shared" si="11"/>
        <v>177251</v>
      </c>
      <c r="H386" s="44">
        <f t="shared" si="10"/>
        <v>0.21510000000000001</v>
      </c>
      <c r="I386" s="13" t="s">
        <v>870</v>
      </c>
      <c r="J386" s="16" t="s">
        <v>870</v>
      </c>
      <c r="K386" s="13">
        <v>2016</v>
      </c>
      <c r="L386" s="64">
        <v>-31.1400000000001</v>
      </c>
      <c r="M386" s="68">
        <v>-16.479999999999961</v>
      </c>
      <c r="N386" s="14"/>
      <c r="O386" s="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0" customFormat="1" x14ac:dyDescent="0.2">
      <c r="A387" s="46" t="s">
        <v>617</v>
      </c>
      <c r="B387" s="47" t="s">
        <v>618</v>
      </c>
      <c r="C387" s="47" t="s">
        <v>22</v>
      </c>
      <c r="D387" s="47" t="s">
        <v>629</v>
      </c>
      <c r="E387" s="26">
        <v>175051</v>
      </c>
      <c r="F387" s="156">
        <v>249183</v>
      </c>
      <c r="G387" s="2">
        <f t="shared" si="11"/>
        <v>74132</v>
      </c>
      <c r="H387" s="44">
        <f t="shared" si="10"/>
        <v>0.42349999999999999</v>
      </c>
      <c r="I387" s="13" t="s">
        <v>870</v>
      </c>
      <c r="J387" s="16" t="s">
        <v>870</v>
      </c>
      <c r="K387" s="13" t="s">
        <v>915</v>
      </c>
      <c r="L387" s="64" t="s">
        <v>915</v>
      </c>
      <c r="M387" s="68" t="s">
        <v>915</v>
      </c>
      <c r="N387" s="14"/>
      <c r="O387" s="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0" customFormat="1" x14ac:dyDescent="0.2">
      <c r="A388" s="46" t="s">
        <v>617</v>
      </c>
      <c r="B388" s="47" t="s">
        <v>618</v>
      </c>
      <c r="C388" s="47" t="s">
        <v>308</v>
      </c>
      <c r="D388" s="47" t="s">
        <v>630</v>
      </c>
      <c r="E388" s="26">
        <v>1492985</v>
      </c>
      <c r="F388" s="156">
        <v>1832298</v>
      </c>
      <c r="G388" s="2">
        <f t="shared" si="11"/>
        <v>339313</v>
      </c>
      <c r="H388" s="44">
        <f t="shared" si="10"/>
        <v>0.2273</v>
      </c>
      <c r="I388" s="13" t="s">
        <v>870</v>
      </c>
      <c r="J388" s="16" t="s">
        <v>870</v>
      </c>
      <c r="K388" s="13">
        <v>2016</v>
      </c>
      <c r="L388" s="64">
        <v>-11.409999999999968</v>
      </c>
      <c r="M388" s="68">
        <v>-2.1700000000000728</v>
      </c>
      <c r="N388" s="14"/>
      <c r="O388" s="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0" customFormat="1" x14ac:dyDescent="0.2">
      <c r="A389" s="46" t="s">
        <v>617</v>
      </c>
      <c r="B389" s="47" t="s">
        <v>618</v>
      </c>
      <c r="C389" s="47" t="s">
        <v>631</v>
      </c>
      <c r="D389" s="47" t="s">
        <v>632</v>
      </c>
      <c r="E389" s="26">
        <v>892872</v>
      </c>
      <c r="F389" s="156">
        <v>1117125</v>
      </c>
      <c r="G389" s="2">
        <f t="shared" si="11"/>
        <v>224253</v>
      </c>
      <c r="H389" s="44">
        <f t="shared" si="10"/>
        <v>0.25119999999999998</v>
      </c>
      <c r="I389" s="13" t="s">
        <v>870</v>
      </c>
      <c r="J389" s="16" t="s">
        <v>870</v>
      </c>
      <c r="K389" s="13" t="s">
        <v>915</v>
      </c>
      <c r="L389" s="64" t="s">
        <v>915</v>
      </c>
      <c r="M389" s="68" t="s">
        <v>915</v>
      </c>
      <c r="N389" s="14"/>
      <c r="O389" s="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0" customFormat="1" x14ac:dyDescent="0.2">
      <c r="A390" s="46" t="s">
        <v>617</v>
      </c>
      <c r="B390" s="47" t="s">
        <v>618</v>
      </c>
      <c r="C390" s="47" t="s">
        <v>335</v>
      </c>
      <c r="D390" s="47" t="s">
        <v>633</v>
      </c>
      <c r="E390" s="26">
        <v>1273049</v>
      </c>
      <c r="F390" s="156">
        <v>1540781</v>
      </c>
      <c r="G390" s="2">
        <f t="shared" si="11"/>
        <v>267732</v>
      </c>
      <c r="H390" s="44">
        <f t="shared" si="10"/>
        <v>0.21029999999999999</v>
      </c>
      <c r="I390" s="13" t="s">
        <v>870</v>
      </c>
      <c r="J390" s="16" t="s">
        <v>870</v>
      </c>
      <c r="K390" s="13">
        <v>2016</v>
      </c>
      <c r="L390" s="64">
        <v>-24.669999999999959</v>
      </c>
      <c r="M390" s="68">
        <v>-1.4600000000000364</v>
      </c>
      <c r="N390" s="14"/>
      <c r="O390" s="14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0" customFormat="1" x14ac:dyDescent="0.2">
      <c r="A391" s="46" t="s">
        <v>634</v>
      </c>
      <c r="B391" s="47" t="s">
        <v>635</v>
      </c>
      <c r="C391" s="47" t="s">
        <v>153</v>
      </c>
      <c r="D391" s="47" t="s">
        <v>636</v>
      </c>
      <c r="E391" s="26">
        <v>314342</v>
      </c>
      <c r="F391" s="156">
        <v>385352</v>
      </c>
      <c r="G391" s="2">
        <f t="shared" si="11"/>
        <v>71010</v>
      </c>
      <c r="H391" s="44">
        <f t="shared" si="10"/>
        <v>0.22589999999999999</v>
      </c>
      <c r="I391" s="13" t="s">
        <v>870</v>
      </c>
      <c r="J391" s="16" t="s">
        <v>870</v>
      </c>
      <c r="K391" s="13" t="s">
        <v>915</v>
      </c>
      <c r="L391" s="64" t="s">
        <v>915</v>
      </c>
      <c r="M391" s="68" t="s">
        <v>915</v>
      </c>
      <c r="N391" s="14"/>
      <c r="O391" s="14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0" customFormat="1" x14ac:dyDescent="0.2">
      <c r="A392" s="46" t="s">
        <v>634</v>
      </c>
      <c r="B392" s="47" t="s">
        <v>635</v>
      </c>
      <c r="C392" s="47" t="s">
        <v>26</v>
      </c>
      <c r="D392" s="47" t="s">
        <v>637</v>
      </c>
      <c r="E392" s="26">
        <v>2543961</v>
      </c>
      <c r="F392" s="156">
        <v>3008510</v>
      </c>
      <c r="G392" s="2">
        <f t="shared" si="11"/>
        <v>464549</v>
      </c>
      <c r="H392" s="44">
        <f t="shared" si="10"/>
        <v>0.18260000000000001</v>
      </c>
      <c r="I392" s="13" t="s">
        <v>870</v>
      </c>
      <c r="J392" s="16" t="s">
        <v>870</v>
      </c>
      <c r="K392" s="13" t="s">
        <v>915</v>
      </c>
      <c r="L392" s="64" t="s">
        <v>915</v>
      </c>
      <c r="M392" s="68" t="s">
        <v>915</v>
      </c>
      <c r="N392" s="14"/>
      <c r="O392" s="14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0" customFormat="1" x14ac:dyDescent="0.2">
      <c r="A393" s="46" t="s">
        <v>634</v>
      </c>
      <c r="B393" s="47" t="s">
        <v>635</v>
      </c>
      <c r="C393" s="47" t="s">
        <v>369</v>
      </c>
      <c r="D393" s="47" t="s">
        <v>638</v>
      </c>
      <c r="E393" s="26">
        <v>2067038</v>
      </c>
      <c r="F393" s="156">
        <v>2459586</v>
      </c>
      <c r="G393" s="2">
        <f t="shared" si="11"/>
        <v>392548</v>
      </c>
      <c r="H393" s="44">
        <f t="shared" ref="H393:H456" si="12">ROUND(G393/E393,4)</f>
        <v>0.18990000000000001</v>
      </c>
      <c r="I393" s="13" t="s">
        <v>870</v>
      </c>
      <c r="J393" s="16" t="s">
        <v>870</v>
      </c>
      <c r="K393" s="13" t="s">
        <v>915</v>
      </c>
      <c r="L393" s="64" t="s">
        <v>915</v>
      </c>
      <c r="M393" s="68" t="s">
        <v>915</v>
      </c>
      <c r="N393" s="14"/>
      <c r="O393" s="14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0" customFormat="1" x14ac:dyDescent="0.2">
      <c r="A394" s="46" t="s">
        <v>634</v>
      </c>
      <c r="B394" s="47" t="s">
        <v>635</v>
      </c>
      <c r="C394" s="47" t="s">
        <v>251</v>
      </c>
      <c r="D394" s="47" t="s">
        <v>639</v>
      </c>
      <c r="E394" s="26">
        <v>3282754</v>
      </c>
      <c r="F394" s="156">
        <v>3817379</v>
      </c>
      <c r="G394" s="2">
        <f t="shared" ref="G394:G457" si="13">SUM(F394-E394)</f>
        <v>534625</v>
      </c>
      <c r="H394" s="44">
        <f t="shared" si="12"/>
        <v>0.16289999999999999</v>
      </c>
      <c r="I394" s="13" t="s">
        <v>870</v>
      </c>
      <c r="J394" s="16" t="s">
        <v>870</v>
      </c>
      <c r="K394" s="13">
        <v>2016</v>
      </c>
      <c r="L394" s="64">
        <v>-18.180000000000064</v>
      </c>
      <c r="M394" s="68">
        <v>-9.7399999999998954</v>
      </c>
      <c r="N394" s="14"/>
      <c r="O394" s="1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0" customFormat="1" x14ac:dyDescent="0.2">
      <c r="A395" s="46" t="s">
        <v>634</v>
      </c>
      <c r="B395" s="47" t="s">
        <v>635</v>
      </c>
      <c r="C395" s="47" t="s">
        <v>378</v>
      </c>
      <c r="D395" s="47" t="s">
        <v>640</v>
      </c>
      <c r="E395" s="26">
        <v>7831479</v>
      </c>
      <c r="F395" s="156">
        <v>8826654</v>
      </c>
      <c r="G395" s="2">
        <f t="shared" si="13"/>
        <v>995175</v>
      </c>
      <c r="H395" s="44">
        <f t="shared" si="12"/>
        <v>0.12709999999999999</v>
      </c>
      <c r="I395" s="13" t="s">
        <v>870</v>
      </c>
      <c r="J395" s="16" t="s">
        <v>870</v>
      </c>
      <c r="K395" s="13">
        <v>2016</v>
      </c>
      <c r="L395" s="64">
        <v>-155.82000000000016</v>
      </c>
      <c r="M395" s="68">
        <v>-119.03999999999996</v>
      </c>
      <c r="N395" s="14"/>
      <c r="O395" s="14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0" customFormat="1" x14ac:dyDescent="0.2">
      <c r="A396" s="46" t="s">
        <v>634</v>
      </c>
      <c r="B396" s="47" t="s">
        <v>635</v>
      </c>
      <c r="C396" s="47" t="s">
        <v>43</v>
      </c>
      <c r="D396" s="47" t="s">
        <v>641</v>
      </c>
      <c r="E396" s="26">
        <v>1950294</v>
      </c>
      <c r="F396" s="156">
        <v>2267345</v>
      </c>
      <c r="G396" s="2">
        <f t="shared" si="13"/>
        <v>317051</v>
      </c>
      <c r="H396" s="44">
        <f t="shared" si="12"/>
        <v>0.16259999999999999</v>
      </c>
      <c r="I396" s="13" t="s">
        <v>870</v>
      </c>
      <c r="J396" s="16" t="s">
        <v>870</v>
      </c>
      <c r="K396" s="13">
        <v>2016</v>
      </c>
      <c r="L396" s="64">
        <v>-18.629999999999995</v>
      </c>
      <c r="M396" s="68">
        <v>-4.3899999999999864</v>
      </c>
      <c r="N396" s="14"/>
      <c r="O396" s="14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0" customFormat="1" x14ac:dyDescent="0.2">
      <c r="A397" s="46" t="s">
        <v>634</v>
      </c>
      <c r="B397" s="47" t="s">
        <v>635</v>
      </c>
      <c r="C397" s="47" t="s">
        <v>61</v>
      </c>
      <c r="D397" s="47" t="s">
        <v>642</v>
      </c>
      <c r="E397" s="26">
        <v>2224347</v>
      </c>
      <c r="F397" s="156">
        <v>2627874</v>
      </c>
      <c r="G397" s="2">
        <f t="shared" si="13"/>
        <v>403527</v>
      </c>
      <c r="H397" s="44">
        <f t="shared" si="12"/>
        <v>0.18140000000000001</v>
      </c>
      <c r="I397" s="13" t="s">
        <v>870</v>
      </c>
      <c r="J397" s="16" t="s">
        <v>870</v>
      </c>
      <c r="K397" s="13" t="s">
        <v>915</v>
      </c>
      <c r="L397" s="64" t="s">
        <v>915</v>
      </c>
      <c r="M397" s="68" t="s">
        <v>915</v>
      </c>
      <c r="N397" s="14"/>
      <c r="O397" s="14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0" customFormat="1" x14ac:dyDescent="0.2">
      <c r="A398" s="46" t="s">
        <v>643</v>
      </c>
      <c r="B398" s="47" t="s">
        <v>644</v>
      </c>
      <c r="C398" s="47" t="s">
        <v>645</v>
      </c>
      <c r="D398" s="47" t="s">
        <v>646</v>
      </c>
      <c r="E398" s="26">
        <v>850896</v>
      </c>
      <c r="F398" s="156">
        <v>994272</v>
      </c>
      <c r="G398" s="2">
        <f t="shared" si="13"/>
        <v>143376</v>
      </c>
      <c r="H398" s="44">
        <f t="shared" si="12"/>
        <v>0.16850000000000001</v>
      </c>
      <c r="I398" s="13" t="s">
        <v>870</v>
      </c>
      <c r="J398" s="16" t="s">
        <v>870</v>
      </c>
      <c r="K398" s="13" t="s">
        <v>915</v>
      </c>
      <c r="L398" s="64" t="s">
        <v>915</v>
      </c>
      <c r="M398" s="68" t="s">
        <v>915</v>
      </c>
      <c r="N398" s="14"/>
      <c r="O398" s="14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0" customFormat="1" x14ac:dyDescent="0.2">
      <c r="A399" s="46" t="s">
        <v>643</v>
      </c>
      <c r="B399" s="47" t="s">
        <v>644</v>
      </c>
      <c r="C399" s="47" t="s">
        <v>26</v>
      </c>
      <c r="D399" s="47" t="s">
        <v>647</v>
      </c>
      <c r="E399" s="26">
        <v>2566679</v>
      </c>
      <c r="F399" s="156">
        <v>3088202</v>
      </c>
      <c r="G399" s="2">
        <f t="shared" si="13"/>
        <v>521523</v>
      </c>
      <c r="H399" s="44">
        <f t="shared" si="12"/>
        <v>0.20319999999999999</v>
      </c>
      <c r="I399" s="13" t="s">
        <v>870</v>
      </c>
      <c r="J399" s="16" t="s">
        <v>870</v>
      </c>
      <c r="K399" s="13" t="s">
        <v>915</v>
      </c>
      <c r="L399" s="64" t="s">
        <v>915</v>
      </c>
      <c r="M399" s="68" t="s">
        <v>915</v>
      </c>
      <c r="N399" s="14"/>
      <c r="O399" s="14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0" customFormat="1" x14ac:dyDescent="0.2">
      <c r="A400" s="46" t="s">
        <v>643</v>
      </c>
      <c r="B400" s="47" t="s">
        <v>644</v>
      </c>
      <c r="C400" s="47" t="s">
        <v>59</v>
      </c>
      <c r="D400" s="47" t="s">
        <v>648</v>
      </c>
      <c r="E400" s="26">
        <v>5218741</v>
      </c>
      <c r="F400" s="156">
        <v>6257938</v>
      </c>
      <c r="G400" s="2">
        <f t="shared" si="13"/>
        <v>1039197</v>
      </c>
      <c r="H400" s="44">
        <f t="shared" si="12"/>
        <v>0.1991</v>
      </c>
      <c r="I400" s="13" t="s">
        <v>870</v>
      </c>
      <c r="J400" s="16" t="s">
        <v>870</v>
      </c>
      <c r="K400" s="13" t="s">
        <v>915</v>
      </c>
      <c r="L400" s="64" t="s">
        <v>915</v>
      </c>
      <c r="M400" s="68" t="s">
        <v>915</v>
      </c>
      <c r="N400" s="14"/>
      <c r="O400" s="14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0" customFormat="1" x14ac:dyDescent="0.2">
      <c r="A401" s="46" t="s">
        <v>649</v>
      </c>
      <c r="B401" s="47" t="s">
        <v>650</v>
      </c>
      <c r="C401" s="47" t="s">
        <v>651</v>
      </c>
      <c r="D401" s="47" t="s">
        <v>652</v>
      </c>
      <c r="E401" s="26">
        <v>603964</v>
      </c>
      <c r="F401" s="156">
        <v>635072</v>
      </c>
      <c r="G401" s="2">
        <f t="shared" si="13"/>
        <v>31108</v>
      </c>
      <c r="H401" s="44">
        <f t="shared" si="12"/>
        <v>5.1499999999999997E-2</v>
      </c>
      <c r="I401" s="13" t="s">
        <v>870</v>
      </c>
      <c r="J401" s="16" t="s">
        <v>870</v>
      </c>
      <c r="K401" s="13" t="s">
        <v>915</v>
      </c>
      <c r="L401" s="64" t="s">
        <v>915</v>
      </c>
      <c r="M401" s="68" t="s">
        <v>915</v>
      </c>
      <c r="N401" s="14"/>
      <c r="O401" s="14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0" customFormat="1" x14ac:dyDescent="0.2">
      <c r="A402" s="46" t="s">
        <v>649</v>
      </c>
      <c r="B402" s="47" t="s">
        <v>650</v>
      </c>
      <c r="C402" s="47" t="s">
        <v>79</v>
      </c>
      <c r="D402" s="47" t="s">
        <v>653</v>
      </c>
      <c r="E402" s="26">
        <v>1092597</v>
      </c>
      <c r="F402" s="156">
        <v>1334906</v>
      </c>
      <c r="G402" s="2">
        <f t="shared" si="13"/>
        <v>242309</v>
      </c>
      <c r="H402" s="44">
        <f t="shared" si="12"/>
        <v>0.2218</v>
      </c>
      <c r="I402" s="13" t="s">
        <v>870</v>
      </c>
      <c r="J402" s="16" t="s">
        <v>870</v>
      </c>
      <c r="K402" s="13">
        <v>2016</v>
      </c>
      <c r="L402" s="64">
        <v>-12.75</v>
      </c>
      <c r="M402" s="68">
        <v>-0.69999999999998863</v>
      </c>
      <c r="N402" s="14"/>
      <c r="O402" s="14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0" customFormat="1" x14ac:dyDescent="0.2">
      <c r="A403" s="46" t="s">
        <v>649</v>
      </c>
      <c r="B403" s="47" t="s">
        <v>650</v>
      </c>
      <c r="C403" s="47" t="s">
        <v>168</v>
      </c>
      <c r="D403" s="47" t="s">
        <v>654</v>
      </c>
      <c r="E403" s="26">
        <v>11454977</v>
      </c>
      <c r="F403" s="156">
        <v>15007526</v>
      </c>
      <c r="G403" s="2">
        <f t="shared" si="13"/>
        <v>3552549</v>
      </c>
      <c r="H403" s="44">
        <f t="shared" si="12"/>
        <v>0.31009999999999999</v>
      </c>
      <c r="I403" s="13" t="s">
        <v>870</v>
      </c>
      <c r="J403" s="16" t="s">
        <v>870</v>
      </c>
      <c r="K403" s="13" t="s">
        <v>915</v>
      </c>
      <c r="L403" s="64" t="s">
        <v>915</v>
      </c>
      <c r="M403" s="68" t="s">
        <v>915</v>
      </c>
      <c r="N403" s="14"/>
      <c r="O403" s="14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0" customFormat="1" x14ac:dyDescent="0.2">
      <c r="A404" s="46" t="s">
        <v>649</v>
      </c>
      <c r="B404" s="47" t="s">
        <v>650</v>
      </c>
      <c r="C404" s="47" t="s">
        <v>99</v>
      </c>
      <c r="D404" s="47" t="s">
        <v>655</v>
      </c>
      <c r="E404" s="26">
        <v>3496203</v>
      </c>
      <c r="F404" s="156">
        <v>4304588</v>
      </c>
      <c r="G404" s="2">
        <f t="shared" si="13"/>
        <v>808385</v>
      </c>
      <c r="H404" s="44">
        <f t="shared" si="12"/>
        <v>0.23119999999999999</v>
      </c>
      <c r="I404" s="13" t="s">
        <v>870</v>
      </c>
      <c r="J404" s="16" t="s">
        <v>870</v>
      </c>
      <c r="K404" s="13" t="s">
        <v>915</v>
      </c>
      <c r="L404" s="64" t="s">
        <v>915</v>
      </c>
      <c r="M404" s="68" t="s">
        <v>915</v>
      </c>
      <c r="N404" s="14"/>
      <c r="O404" s="1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0" customFormat="1" x14ac:dyDescent="0.2">
      <c r="A405" s="46" t="s">
        <v>649</v>
      </c>
      <c r="B405" s="47" t="s">
        <v>650</v>
      </c>
      <c r="C405" s="47" t="s">
        <v>447</v>
      </c>
      <c r="D405" s="47" t="s">
        <v>656</v>
      </c>
      <c r="E405" s="26">
        <v>62475</v>
      </c>
      <c r="F405" s="156">
        <v>60732</v>
      </c>
      <c r="G405" s="2">
        <f t="shared" si="13"/>
        <v>-1743</v>
      </c>
      <c r="H405" s="44">
        <f t="shared" si="12"/>
        <v>-2.7900000000000001E-2</v>
      </c>
      <c r="I405" s="13">
        <v>1</v>
      </c>
      <c r="J405" s="16">
        <v>1</v>
      </c>
      <c r="K405" s="13">
        <v>2016</v>
      </c>
      <c r="L405" s="64">
        <v>-11.119999999999891</v>
      </c>
      <c r="M405" s="68">
        <v>9.1900000000000546</v>
      </c>
      <c r="N405" s="14"/>
      <c r="O405" s="14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0" customFormat="1" x14ac:dyDescent="0.2">
      <c r="A406" s="46" t="s">
        <v>649</v>
      </c>
      <c r="B406" s="47" t="s">
        <v>650</v>
      </c>
      <c r="C406" s="47" t="s">
        <v>224</v>
      </c>
      <c r="D406" s="47" t="s">
        <v>657</v>
      </c>
      <c r="E406" s="26">
        <v>617452</v>
      </c>
      <c r="F406" s="156">
        <v>784727</v>
      </c>
      <c r="G406" s="2">
        <f t="shared" si="13"/>
        <v>167275</v>
      </c>
      <c r="H406" s="44">
        <f t="shared" si="12"/>
        <v>0.27089999999999997</v>
      </c>
      <c r="I406" s="13" t="s">
        <v>870</v>
      </c>
      <c r="J406" s="16" t="s">
        <v>870</v>
      </c>
      <c r="K406" s="13">
        <v>2016</v>
      </c>
      <c r="L406" s="64">
        <v>-19.889999999999986</v>
      </c>
      <c r="M406" s="68">
        <v>-21.810000000000002</v>
      </c>
      <c r="N406" s="14"/>
      <c r="O406" s="14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0" customFormat="1" x14ac:dyDescent="0.2">
      <c r="A407" s="46" t="s">
        <v>649</v>
      </c>
      <c r="B407" s="47" t="s">
        <v>650</v>
      </c>
      <c r="C407" s="47" t="s">
        <v>460</v>
      </c>
      <c r="D407" s="47" t="s">
        <v>658</v>
      </c>
      <c r="E407" s="26">
        <v>848919</v>
      </c>
      <c r="F407" s="156">
        <v>1109019</v>
      </c>
      <c r="G407" s="2">
        <f t="shared" si="13"/>
        <v>260100</v>
      </c>
      <c r="H407" s="44">
        <f t="shared" si="12"/>
        <v>0.30640000000000001</v>
      </c>
      <c r="I407" s="13" t="s">
        <v>870</v>
      </c>
      <c r="J407" s="16" t="s">
        <v>870</v>
      </c>
      <c r="K407" s="13" t="s">
        <v>915</v>
      </c>
      <c r="L407" s="64" t="s">
        <v>915</v>
      </c>
      <c r="M407" s="68" t="s">
        <v>915</v>
      </c>
      <c r="N407" s="14"/>
      <c r="O407" s="14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0" customFormat="1" x14ac:dyDescent="0.2">
      <c r="A408" s="46" t="s">
        <v>659</v>
      </c>
      <c r="B408" s="47" t="s">
        <v>660</v>
      </c>
      <c r="C408" s="47" t="s">
        <v>510</v>
      </c>
      <c r="D408" s="47" t="s">
        <v>661</v>
      </c>
      <c r="E408" s="26">
        <v>1108588</v>
      </c>
      <c r="F408" s="156">
        <v>1378260</v>
      </c>
      <c r="G408" s="2">
        <f t="shared" si="13"/>
        <v>269672</v>
      </c>
      <c r="H408" s="44">
        <f t="shared" si="12"/>
        <v>0.24329999999999999</v>
      </c>
      <c r="I408" s="13" t="s">
        <v>870</v>
      </c>
      <c r="J408" s="16" t="s">
        <v>870</v>
      </c>
      <c r="K408" s="13" t="s">
        <v>915</v>
      </c>
      <c r="L408" s="64" t="s">
        <v>915</v>
      </c>
      <c r="M408" s="68" t="s">
        <v>915</v>
      </c>
      <c r="N408" s="14"/>
      <c r="O408" s="14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0" customFormat="1" x14ac:dyDescent="0.2">
      <c r="A409" s="46" t="s">
        <v>659</v>
      </c>
      <c r="B409" s="47" t="s">
        <v>660</v>
      </c>
      <c r="C409" s="47" t="s">
        <v>12</v>
      </c>
      <c r="D409" s="47" t="s">
        <v>662</v>
      </c>
      <c r="E409" s="26">
        <v>1231628</v>
      </c>
      <c r="F409" s="156">
        <v>1501868</v>
      </c>
      <c r="G409" s="2">
        <f t="shared" si="13"/>
        <v>270240</v>
      </c>
      <c r="H409" s="44">
        <f t="shared" si="12"/>
        <v>0.21940000000000001</v>
      </c>
      <c r="I409" s="13" t="s">
        <v>870</v>
      </c>
      <c r="J409" s="16" t="s">
        <v>870</v>
      </c>
      <c r="K409" s="13" t="s">
        <v>915</v>
      </c>
      <c r="L409" s="64" t="s">
        <v>915</v>
      </c>
      <c r="M409" s="68" t="s">
        <v>915</v>
      </c>
      <c r="N409" s="14"/>
      <c r="O409" s="14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0" customFormat="1" x14ac:dyDescent="0.2">
      <c r="A410" s="46" t="s">
        <v>659</v>
      </c>
      <c r="B410" s="47" t="s">
        <v>660</v>
      </c>
      <c r="C410" s="47" t="s">
        <v>663</v>
      </c>
      <c r="D410" s="47" t="s">
        <v>664</v>
      </c>
      <c r="E410" s="26">
        <v>529874</v>
      </c>
      <c r="F410" s="156">
        <v>655929</v>
      </c>
      <c r="G410" s="2">
        <f t="shared" si="13"/>
        <v>126055</v>
      </c>
      <c r="H410" s="44">
        <f t="shared" si="12"/>
        <v>0.2379</v>
      </c>
      <c r="I410" s="13" t="s">
        <v>870</v>
      </c>
      <c r="J410" s="16" t="s">
        <v>870</v>
      </c>
      <c r="K410" s="13" t="s">
        <v>915</v>
      </c>
      <c r="L410" s="64" t="s">
        <v>915</v>
      </c>
      <c r="M410" s="68" t="s">
        <v>915</v>
      </c>
      <c r="N410" s="14"/>
      <c r="O410" s="14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0" customFormat="1" x14ac:dyDescent="0.2">
      <c r="A411" s="46" t="s">
        <v>659</v>
      </c>
      <c r="B411" s="47" t="s">
        <v>660</v>
      </c>
      <c r="C411" s="47" t="s">
        <v>665</v>
      </c>
      <c r="D411" s="47" t="s">
        <v>666</v>
      </c>
      <c r="E411" s="26">
        <v>363021</v>
      </c>
      <c r="F411" s="156">
        <v>346453</v>
      </c>
      <c r="G411" s="2">
        <f t="shared" si="13"/>
        <v>-16568</v>
      </c>
      <c r="H411" s="44">
        <f t="shared" si="12"/>
        <v>-4.5600000000000002E-2</v>
      </c>
      <c r="I411" s="13" t="s">
        <v>870</v>
      </c>
      <c r="J411" s="16" t="s">
        <v>870</v>
      </c>
      <c r="K411" s="13">
        <v>2016</v>
      </c>
      <c r="L411" s="64">
        <v>-38.150000000000006</v>
      </c>
      <c r="M411" s="68">
        <v>-16.599999999999994</v>
      </c>
      <c r="N411" s="14"/>
      <c r="O411" s="14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0" customFormat="1" x14ac:dyDescent="0.2">
      <c r="A412" s="48" t="s">
        <v>659</v>
      </c>
      <c r="B412" s="49" t="s">
        <v>660</v>
      </c>
      <c r="C412" s="49" t="s">
        <v>858</v>
      </c>
      <c r="D412" s="49" t="s">
        <v>888</v>
      </c>
      <c r="E412" s="26">
        <v>409074</v>
      </c>
      <c r="F412" s="156">
        <v>456646</v>
      </c>
      <c r="G412" s="2">
        <f t="shared" si="13"/>
        <v>47572</v>
      </c>
      <c r="H412" s="44">
        <f t="shared" si="12"/>
        <v>0.1163</v>
      </c>
      <c r="I412" s="13" t="s">
        <v>870</v>
      </c>
      <c r="J412" s="16" t="s">
        <v>870</v>
      </c>
      <c r="K412" s="13" t="s">
        <v>915</v>
      </c>
      <c r="L412" s="64" t="s">
        <v>915</v>
      </c>
      <c r="M412" s="68" t="s">
        <v>915</v>
      </c>
      <c r="N412" s="14"/>
      <c r="O412" s="14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0" customFormat="1" x14ac:dyDescent="0.2">
      <c r="A413" s="46" t="s">
        <v>659</v>
      </c>
      <c r="B413" s="47" t="s">
        <v>660</v>
      </c>
      <c r="C413" s="47" t="s">
        <v>26</v>
      </c>
      <c r="D413" s="47" t="s">
        <v>667</v>
      </c>
      <c r="E413" s="26">
        <v>2791150</v>
      </c>
      <c r="F413" s="156">
        <v>3240234</v>
      </c>
      <c r="G413" s="2">
        <f t="shared" si="13"/>
        <v>449084</v>
      </c>
      <c r="H413" s="44">
        <f t="shared" si="12"/>
        <v>0.16089999999999999</v>
      </c>
      <c r="I413" s="13" t="s">
        <v>870</v>
      </c>
      <c r="J413" s="16" t="s">
        <v>870</v>
      </c>
      <c r="K413" s="13" t="s">
        <v>915</v>
      </c>
      <c r="L413" s="64" t="s">
        <v>915</v>
      </c>
      <c r="M413" s="68" t="s">
        <v>915</v>
      </c>
      <c r="N413" s="14"/>
      <c r="O413" s="14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0" customFormat="1" x14ac:dyDescent="0.2">
      <c r="A414" s="46" t="s">
        <v>659</v>
      </c>
      <c r="B414" s="47" t="s">
        <v>660</v>
      </c>
      <c r="C414" s="47" t="s">
        <v>57</v>
      </c>
      <c r="D414" s="47" t="s">
        <v>668</v>
      </c>
      <c r="E414" s="26">
        <v>942111</v>
      </c>
      <c r="F414" s="156">
        <v>1215076</v>
      </c>
      <c r="G414" s="2">
        <f t="shared" si="13"/>
        <v>272965</v>
      </c>
      <c r="H414" s="44">
        <f t="shared" si="12"/>
        <v>0.28970000000000001</v>
      </c>
      <c r="I414" s="13" t="s">
        <v>870</v>
      </c>
      <c r="J414" s="16" t="s">
        <v>870</v>
      </c>
      <c r="K414" s="13" t="s">
        <v>915</v>
      </c>
      <c r="L414" s="64" t="s">
        <v>915</v>
      </c>
      <c r="M414" s="68" t="s">
        <v>915</v>
      </c>
      <c r="N414" s="14"/>
      <c r="O414" s="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0" customFormat="1" x14ac:dyDescent="0.2">
      <c r="A415" s="46" t="s">
        <v>659</v>
      </c>
      <c r="B415" s="47" t="s">
        <v>660</v>
      </c>
      <c r="C415" s="47" t="s">
        <v>18</v>
      </c>
      <c r="D415" s="47" t="s">
        <v>669</v>
      </c>
      <c r="E415" s="26">
        <v>1187254</v>
      </c>
      <c r="F415" s="156">
        <v>1340198</v>
      </c>
      <c r="G415" s="2">
        <f t="shared" si="13"/>
        <v>152944</v>
      </c>
      <c r="H415" s="44">
        <f t="shared" si="12"/>
        <v>0.1288</v>
      </c>
      <c r="I415" s="13" t="s">
        <v>870</v>
      </c>
      <c r="J415" s="16" t="s">
        <v>870</v>
      </c>
      <c r="K415" s="13">
        <v>2016</v>
      </c>
      <c r="L415" s="64">
        <v>-38.740000000000009</v>
      </c>
      <c r="M415" s="68">
        <v>-43.600000000000023</v>
      </c>
      <c r="N415" s="14"/>
      <c r="O415" s="14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0" customFormat="1" x14ac:dyDescent="0.2">
      <c r="A416" s="46" t="s">
        <v>659</v>
      </c>
      <c r="B416" s="47" t="s">
        <v>660</v>
      </c>
      <c r="C416" s="47" t="s">
        <v>369</v>
      </c>
      <c r="D416" s="47" t="s">
        <v>670</v>
      </c>
      <c r="E416" s="26">
        <v>36446</v>
      </c>
      <c r="F416" s="156">
        <v>35125</v>
      </c>
      <c r="G416" s="2">
        <f t="shared" si="13"/>
        <v>-1321</v>
      </c>
      <c r="H416" s="44">
        <f t="shared" si="12"/>
        <v>-3.6200000000000003E-2</v>
      </c>
      <c r="I416" s="13">
        <v>1</v>
      </c>
      <c r="J416" s="16">
        <v>1</v>
      </c>
      <c r="K416" s="13" t="s">
        <v>915</v>
      </c>
      <c r="L416" s="64" t="s">
        <v>915</v>
      </c>
      <c r="M416" s="68" t="s">
        <v>915</v>
      </c>
      <c r="N416" s="14"/>
      <c r="O416" s="14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0" customFormat="1" x14ac:dyDescent="0.2">
      <c r="A417" s="46" t="s">
        <v>659</v>
      </c>
      <c r="B417" s="47" t="s">
        <v>660</v>
      </c>
      <c r="C417" s="47" t="s">
        <v>233</v>
      </c>
      <c r="D417" s="47" t="s">
        <v>671</v>
      </c>
      <c r="E417" s="26">
        <v>1621125</v>
      </c>
      <c r="F417" s="156">
        <v>1936181</v>
      </c>
      <c r="G417" s="2">
        <f t="shared" si="13"/>
        <v>315056</v>
      </c>
      <c r="H417" s="44">
        <f t="shared" si="12"/>
        <v>0.1943</v>
      </c>
      <c r="I417" s="13" t="s">
        <v>870</v>
      </c>
      <c r="J417" s="16" t="s">
        <v>870</v>
      </c>
      <c r="K417" s="13" t="s">
        <v>915</v>
      </c>
      <c r="L417" s="64" t="s">
        <v>915</v>
      </c>
      <c r="M417" s="68" t="s">
        <v>915</v>
      </c>
      <c r="N417" s="14"/>
      <c r="O417" s="14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0" customFormat="1" x14ac:dyDescent="0.2">
      <c r="A418" s="46" t="s">
        <v>659</v>
      </c>
      <c r="B418" s="47" t="s">
        <v>660</v>
      </c>
      <c r="C418" s="47" t="s">
        <v>20</v>
      </c>
      <c r="D418" s="47" t="s">
        <v>672</v>
      </c>
      <c r="E418" s="26">
        <v>482058</v>
      </c>
      <c r="F418" s="156">
        <v>682885</v>
      </c>
      <c r="G418" s="2">
        <f t="shared" si="13"/>
        <v>200827</v>
      </c>
      <c r="H418" s="44">
        <f t="shared" si="12"/>
        <v>0.41660000000000003</v>
      </c>
      <c r="I418" s="13" t="s">
        <v>870</v>
      </c>
      <c r="J418" s="16" t="s">
        <v>870</v>
      </c>
      <c r="K418" s="13" t="s">
        <v>915</v>
      </c>
      <c r="L418" s="64" t="s">
        <v>915</v>
      </c>
      <c r="M418" s="68" t="s">
        <v>915</v>
      </c>
      <c r="N418" s="14"/>
      <c r="O418" s="14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0" customFormat="1" x14ac:dyDescent="0.2">
      <c r="A419" s="46" t="s">
        <v>659</v>
      </c>
      <c r="B419" s="47" t="s">
        <v>660</v>
      </c>
      <c r="C419" s="47" t="s">
        <v>673</v>
      </c>
      <c r="D419" s="47" t="s">
        <v>674</v>
      </c>
      <c r="E419" s="26">
        <v>1241081</v>
      </c>
      <c r="F419" s="156">
        <v>1346226</v>
      </c>
      <c r="G419" s="2">
        <f t="shared" si="13"/>
        <v>105145</v>
      </c>
      <c r="H419" s="44">
        <f t="shared" si="12"/>
        <v>8.4699999999999998E-2</v>
      </c>
      <c r="I419" s="13" t="s">
        <v>870</v>
      </c>
      <c r="J419" s="16" t="s">
        <v>870</v>
      </c>
      <c r="K419" s="13">
        <v>2016</v>
      </c>
      <c r="L419" s="64">
        <v>-64.32000000000005</v>
      </c>
      <c r="M419" s="68">
        <v>-40.259999999999991</v>
      </c>
      <c r="N419" s="14"/>
      <c r="O419" s="14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0" customFormat="1" x14ac:dyDescent="0.2">
      <c r="A420" s="46" t="s">
        <v>659</v>
      </c>
      <c r="B420" s="47" t="s">
        <v>660</v>
      </c>
      <c r="C420" s="47" t="s">
        <v>22</v>
      </c>
      <c r="D420" s="47" t="s">
        <v>675</v>
      </c>
      <c r="E420" s="26">
        <v>1630893</v>
      </c>
      <c r="F420" s="156">
        <v>1914364</v>
      </c>
      <c r="G420" s="2">
        <f t="shared" si="13"/>
        <v>283471</v>
      </c>
      <c r="H420" s="44">
        <f t="shared" si="12"/>
        <v>0.17380000000000001</v>
      </c>
      <c r="I420" s="13" t="s">
        <v>870</v>
      </c>
      <c r="J420" s="16" t="s">
        <v>870</v>
      </c>
      <c r="K420" s="13" t="s">
        <v>915</v>
      </c>
      <c r="L420" s="64" t="s">
        <v>915</v>
      </c>
      <c r="M420" s="68" t="s">
        <v>915</v>
      </c>
      <c r="N420" s="14"/>
      <c r="O420" s="14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0" customFormat="1" x14ac:dyDescent="0.2">
      <c r="A421" s="46" t="s">
        <v>659</v>
      </c>
      <c r="B421" s="47" t="s">
        <v>660</v>
      </c>
      <c r="C421" s="47" t="s">
        <v>676</v>
      </c>
      <c r="D421" s="47" t="s">
        <v>677</v>
      </c>
      <c r="E421" s="26">
        <v>531778</v>
      </c>
      <c r="F421" s="156">
        <v>563890</v>
      </c>
      <c r="G421" s="2">
        <f t="shared" si="13"/>
        <v>32112</v>
      </c>
      <c r="H421" s="44">
        <f t="shared" si="12"/>
        <v>6.0400000000000002E-2</v>
      </c>
      <c r="I421" s="13" t="s">
        <v>870</v>
      </c>
      <c r="J421" s="16" t="s">
        <v>870</v>
      </c>
      <c r="K421" s="13">
        <v>2016</v>
      </c>
      <c r="L421" s="64">
        <v>-24.140000000000043</v>
      </c>
      <c r="M421" s="68">
        <v>-15.689999999999998</v>
      </c>
      <c r="N421" s="14"/>
      <c r="O421" s="14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0" customFormat="1" x14ac:dyDescent="0.2">
      <c r="A422" s="46" t="s">
        <v>659</v>
      </c>
      <c r="B422" s="47" t="s">
        <v>660</v>
      </c>
      <c r="C422" s="47" t="s">
        <v>71</v>
      </c>
      <c r="D422" s="47" t="s">
        <v>678</v>
      </c>
      <c r="E422" s="26">
        <v>9154951</v>
      </c>
      <c r="F422" s="156">
        <v>11035989</v>
      </c>
      <c r="G422" s="2">
        <f t="shared" si="13"/>
        <v>1881038</v>
      </c>
      <c r="H422" s="44">
        <f t="shared" si="12"/>
        <v>0.20549999999999999</v>
      </c>
      <c r="I422" s="13" t="s">
        <v>870</v>
      </c>
      <c r="J422" s="16" t="s">
        <v>870</v>
      </c>
      <c r="K422" s="13" t="s">
        <v>915</v>
      </c>
      <c r="L422" s="64" t="s">
        <v>915</v>
      </c>
      <c r="M422" s="68" t="s">
        <v>915</v>
      </c>
      <c r="N422" s="14"/>
      <c r="O422" s="14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0" customFormat="1" x14ac:dyDescent="0.2">
      <c r="A423" s="46" t="s">
        <v>679</v>
      </c>
      <c r="B423" s="47" t="s">
        <v>680</v>
      </c>
      <c r="C423" s="47" t="s">
        <v>26</v>
      </c>
      <c r="D423" s="47" t="s">
        <v>681</v>
      </c>
      <c r="E423" s="26">
        <v>1334350</v>
      </c>
      <c r="F423" s="156">
        <v>1667207</v>
      </c>
      <c r="G423" s="2">
        <f t="shared" si="13"/>
        <v>332857</v>
      </c>
      <c r="H423" s="44">
        <f t="shared" si="12"/>
        <v>0.2495</v>
      </c>
      <c r="I423" s="13" t="s">
        <v>870</v>
      </c>
      <c r="J423" s="16" t="s">
        <v>870</v>
      </c>
      <c r="K423" s="13" t="s">
        <v>915</v>
      </c>
      <c r="L423" s="64" t="s">
        <v>915</v>
      </c>
      <c r="M423" s="68" t="s">
        <v>915</v>
      </c>
      <c r="N423" s="14"/>
      <c r="O423" s="14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0" customFormat="1" x14ac:dyDescent="0.2">
      <c r="A424" s="46" t="s">
        <v>679</v>
      </c>
      <c r="B424" s="47" t="s">
        <v>680</v>
      </c>
      <c r="C424" s="47" t="s">
        <v>67</v>
      </c>
      <c r="D424" s="47" t="s">
        <v>682</v>
      </c>
      <c r="E424" s="26">
        <v>1952817</v>
      </c>
      <c r="F424" s="156">
        <v>2337285</v>
      </c>
      <c r="G424" s="2">
        <f t="shared" si="13"/>
        <v>384468</v>
      </c>
      <c r="H424" s="44">
        <f t="shared" si="12"/>
        <v>0.19689999999999999</v>
      </c>
      <c r="I424" s="13" t="s">
        <v>870</v>
      </c>
      <c r="J424" s="16" t="s">
        <v>870</v>
      </c>
      <c r="K424" s="13" t="s">
        <v>915</v>
      </c>
      <c r="L424" s="64" t="s">
        <v>915</v>
      </c>
      <c r="M424" s="68" t="s">
        <v>915</v>
      </c>
      <c r="N424" s="14"/>
      <c r="O424" s="1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0" customFormat="1" x14ac:dyDescent="0.2">
      <c r="A425" s="46" t="s">
        <v>679</v>
      </c>
      <c r="B425" s="47" t="s">
        <v>680</v>
      </c>
      <c r="C425" s="47" t="s">
        <v>168</v>
      </c>
      <c r="D425" s="47" t="s">
        <v>683</v>
      </c>
      <c r="E425" s="26">
        <v>6478759</v>
      </c>
      <c r="F425" s="156">
        <v>7644709</v>
      </c>
      <c r="G425" s="2">
        <f t="shared" si="13"/>
        <v>1165950</v>
      </c>
      <c r="H425" s="44">
        <f t="shared" si="12"/>
        <v>0.18</v>
      </c>
      <c r="I425" s="13" t="s">
        <v>870</v>
      </c>
      <c r="J425" s="16" t="s">
        <v>870</v>
      </c>
      <c r="K425" s="13">
        <v>2016</v>
      </c>
      <c r="L425" s="64">
        <v>-8.25</v>
      </c>
      <c r="M425" s="68">
        <v>16.349999999999909</v>
      </c>
      <c r="N425" s="14"/>
      <c r="O425" s="14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0" customFormat="1" x14ac:dyDescent="0.2">
      <c r="A426" s="46" t="s">
        <v>679</v>
      </c>
      <c r="B426" s="47" t="s">
        <v>680</v>
      </c>
      <c r="C426" s="47" t="s">
        <v>41</v>
      </c>
      <c r="D426" s="47" t="s">
        <v>684</v>
      </c>
      <c r="E426" s="26">
        <v>8789920</v>
      </c>
      <c r="F426" s="156">
        <v>10361354</v>
      </c>
      <c r="G426" s="2">
        <f t="shared" si="13"/>
        <v>1571434</v>
      </c>
      <c r="H426" s="44">
        <f t="shared" si="12"/>
        <v>0.17879999999999999</v>
      </c>
      <c r="I426" s="13" t="s">
        <v>870</v>
      </c>
      <c r="J426" s="16" t="s">
        <v>870</v>
      </c>
      <c r="K426" s="13">
        <v>2016</v>
      </c>
      <c r="L426" s="64">
        <v>-52.899999999999636</v>
      </c>
      <c r="M426" s="68">
        <v>-52.599999999999909</v>
      </c>
      <c r="N426" s="14"/>
      <c r="O426" s="14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0" customFormat="1" x14ac:dyDescent="0.2">
      <c r="A427" s="46" t="s">
        <v>679</v>
      </c>
      <c r="B427" s="47" t="s">
        <v>680</v>
      </c>
      <c r="C427" s="47" t="s">
        <v>685</v>
      </c>
      <c r="D427" s="47" t="s">
        <v>686</v>
      </c>
      <c r="E427" s="26">
        <v>2922241</v>
      </c>
      <c r="F427" s="156">
        <v>3484181</v>
      </c>
      <c r="G427" s="2">
        <f t="shared" si="13"/>
        <v>561940</v>
      </c>
      <c r="H427" s="44">
        <f t="shared" si="12"/>
        <v>0.1923</v>
      </c>
      <c r="I427" s="13" t="s">
        <v>870</v>
      </c>
      <c r="J427" s="16" t="s">
        <v>870</v>
      </c>
      <c r="K427" s="13" t="s">
        <v>915</v>
      </c>
      <c r="L427" s="64" t="s">
        <v>915</v>
      </c>
      <c r="M427" s="68" t="s">
        <v>915</v>
      </c>
      <c r="N427" s="14"/>
      <c r="O427" s="14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0" customFormat="1" x14ac:dyDescent="0.2">
      <c r="A428" s="46" t="s">
        <v>679</v>
      </c>
      <c r="B428" s="47" t="s">
        <v>680</v>
      </c>
      <c r="C428" s="47" t="s">
        <v>22</v>
      </c>
      <c r="D428" s="47" t="s">
        <v>687</v>
      </c>
      <c r="E428" s="26">
        <v>1142411</v>
      </c>
      <c r="F428" s="156">
        <v>1500828</v>
      </c>
      <c r="G428" s="2">
        <f t="shared" si="13"/>
        <v>358417</v>
      </c>
      <c r="H428" s="44">
        <f t="shared" si="12"/>
        <v>0.31369999999999998</v>
      </c>
      <c r="I428" s="13" t="s">
        <v>870</v>
      </c>
      <c r="J428" s="16" t="s">
        <v>870</v>
      </c>
      <c r="K428" s="13" t="s">
        <v>915</v>
      </c>
      <c r="L428" s="64" t="s">
        <v>915</v>
      </c>
      <c r="M428" s="68" t="s">
        <v>915</v>
      </c>
      <c r="N428" s="14"/>
      <c r="O428" s="14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0" customFormat="1" x14ac:dyDescent="0.2">
      <c r="A429" s="46" t="s">
        <v>679</v>
      </c>
      <c r="B429" s="47" t="s">
        <v>680</v>
      </c>
      <c r="C429" s="47" t="s">
        <v>356</v>
      </c>
      <c r="D429" s="47" t="s">
        <v>688</v>
      </c>
      <c r="E429" s="26">
        <v>993811</v>
      </c>
      <c r="F429" s="156">
        <v>1196187</v>
      </c>
      <c r="G429" s="2">
        <f t="shared" si="13"/>
        <v>202376</v>
      </c>
      <c r="H429" s="44">
        <f t="shared" si="12"/>
        <v>0.2036</v>
      </c>
      <c r="I429" s="13" t="s">
        <v>870</v>
      </c>
      <c r="J429" s="16" t="s">
        <v>870</v>
      </c>
      <c r="K429" s="13">
        <v>2016</v>
      </c>
      <c r="L429" s="64">
        <v>-5.7200000000000273</v>
      </c>
      <c r="M429" s="68">
        <v>-0.73000000000001819</v>
      </c>
      <c r="N429" s="14"/>
      <c r="O429" s="14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0" customFormat="1" x14ac:dyDescent="0.2">
      <c r="A430" s="46" t="s">
        <v>689</v>
      </c>
      <c r="B430" s="47" t="s">
        <v>690</v>
      </c>
      <c r="C430" s="47" t="s">
        <v>392</v>
      </c>
      <c r="D430" s="47" t="s">
        <v>274</v>
      </c>
      <c r="E430" s="26">
        <v>830015</v>
      </c>
      <c r="F430" s="156">
        <v>1129582</v>
      </c>
      <c r="G430" s="2">
        <f t="shared" si="13"/>
        <v>299567</v>
      </c>
      <c r="H430" s="44">
        <f t="shared" si="12"/>
        <v>0.3609</v>
      </c>
      <c r="I430" s="13" t="s">
        <v>870</v>
      </c>
      <c r="J430" s="16" t="s">
        <v>870</v>
      </c>
      <c r="K430" s="13" t="s">
        <v>915</v>
      </c>
      <c r="L430" s="64" t="s">
        <v>915</v>
      </c>
      <c r="M430" s="68" t="s">
        <v>915</v>
      </c>
      <c r="N430" s="14"/>
      <c r="O430" s="14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0" customFormat="1" x14ac:dyDescent="0.2">
      <c r="A431" s="46" t="s">
        <v>689</v>
      </c>
      <c r="B431" s="47" t="s">
        <v>690</v>
      </c>
      <c r="C431" s="47" t="s">
        <v>12</v>
      </c>
      <c r="D431" s="47" t="s">
        <v>692</v>
      </c>
      <c r="E431" s="26">
        <v>1363763</v>
      </c>
      <c r="F431" s="156">
        <v>1542307</v>
      </c>
      <c r="G431" s="2">
        <f t="shared" si="13"/>
        <v>178544</v>
      </c>
      <c r="H431" s="44">
        <f t="shared" si="12"/>
        <v>0.13089999999999999</v>
      </c>
      <c r="I431" s="13" t="s">
        <v>870</v>
      </c>
      <c r="J431" s="16" t="s">
        <v>870</v>
      </c>
      <c r="K431" s="13">
        <v>2016</v>
      </c>
      <c r="L431" s="64">
        <v>-7.1000000000000227</v>
      </c>
      <c r="M431" s="68">
        <v>-12.600000000000023</v>
      </c>
      <c r="N431" s="14"/>
      <c r="O431" s="14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0" customFormat="1" x14ac:dyDescent="0.2">
      <c r="A432" s="46" t="s">
        <v>689</v>
      </c>
      <c r="B432" s="47" t="s">
        <v>690</v>
      </c>
      <c r="C432" s="47" t="s">
        <v>14</v>
      </c>
      <c r="D432" s="47" t="s">
        <v>693</v>
      </c>
      <c r="E432" s="26">
        <v>1391807</v>
      </c>
      <c r="F432" s="156">
        <v>1626110</v>
      </c>
      <c r="G432" s="2">
        <f t="shared" si="13"/>
        <v>234303</v>
      </c>
      <c r="H432" s="44">
        <f t="shared" si="12"/>
        <v>0.16830000000000001</v>
      </c>
      <c r="I432" s="13" t="s">
        <v>870</v>
      </c>
      <c r="J432" s="16" t="s">
        <v>870</v>
      </c>
      <c r="K432" s="13" t="s">
        <v>915</v>
      </c>
      <c r="L432" s="64" t="s">
        <v>915</v>
      </c>
      <c r="M432" s="68" t="s">
        <v>915</v>
      </c>
      <c r="N432" s="14"/>
      <c r="O432" s="14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0" customFormat="1" x14ac:dyDescent="0.2">
      <c r="A433" s="46" t="s">
        <v>689</v>
      </c>
      <c r="B433" s="47" t="s">
        <v>690</v>
      </c>
      <c r="C433" s="47" t="s">
        <v>26</v>
      </c>
      <c r="D433" s="47" t="s">
        <v>694</v>
      </c>
      <c r="E433" s="26">
        <v>5979082</v>
      </c>
      <c r="F433" s="156">
        <v>7099987</v>
      </c>
      <c r="G433" s="2">
        <f t="shared" si="13"/>
        <v>1120905</v>
      </c>
      <c r="H433" s="44">
        <f t="shared" si="12"/>
        <v>0.1875</v>
      </c>
      <c r="I433" s="13" t="s">
        <v>870</v>
      </c>
      <c r="J433" s="16" t="s">
        <v>870</v>
      </c>
      <c r="K433" s="13">
        <v>2016</v>
      </c>
      <c r="L433" s="64">
        <v>-9.4800000000000182</v>
      </c>
      <c r="M433" s="68">
        <v>-57.579999999999927</v>
      </c>
      <c r="N433" s="14"/>
      <c r="O433" s="14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0" customFormat="1" x14ac:dyDescent="0.2">
      <c r="A434" s="46" t="s">
        <v>689</v>
      </c>
      <c r="B434" s="47" t="s">
        <v>690</v>
      </c>
      <c r="C434" s="47" t="s">
        <v>57</v>
      </c>
      <c r="D434" s="47" t="s">
        <v>695</v>
      </c>
      <c r="E434" s="26">
        <v>2699550</v>
      </c>
      <c r="F434" s="156">
        <v>3149639</v>
      </c>
      <c r="G434" s="2">
        <f t="shared" si="13"/>
        <v>450089</v>
      </c>
      <c r="H434" s="44">
        <f t="shared" si="12"/>
        <v>0.16669999999999999</v>
      </c>
      <c r="I434" s="13" t="s">
        <v>870</v>
      </c>
      <c r="J434" s="16" t="s">
        <v>870</v>
      </c>
      <c r="K434" s="13" t="s">
        <v>915</v>
      </c>
      <c r="L434" s="64" t="s">
        <v>915</v>
      </c>
      <c r="M434" s="68" t="s">
        <v>915</v>
      </c>
      <c r="N434" s="14"/>
      <c r="O434" s="1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0" customFormat="1" x14ac:dyDescent="0.2">
      <c r="A435" s="46" t="s">
        <v>689</v>
      </c>
      <c r="B435" s="47" t="s">
        <v>690</v>
      </c>
      <c r="C435" s="47" t="s">
        <v>79</v>
      </c>
      <c r="D435" s="47" t="s">
        <v>696</v>
      </c>
      <c r="E435" s="26">
        <v>4441426</v>
      </c>
      <c r="F435" s="156">
        <v>5228990</v>
      </c>
      <c r="G435" s="2">
        <f t="shared" si="13"/>
        <v>787564</v>
      </c>
      <c r="H435" s="44">
        <f t="shared" si="12"/>
        <v>0.17730000000000001</v>
      </c>
      <c r="I435" s="13" t="s">
        <v>870</v>
      </c>
      <c r="J435" s="16" t="s">
        <v>870</v>
      </c>
      <c r="K435" s="13" t="s">
        <v>915</v>
      </c>
      <c r="L435" s="64" t="s">
        <v>915</v>
      </c>
      <c r="M435" s="68" t="s">
        <v>915</v>
      </c>
      <c r="N435" s="14"/>
      <c r="O435" s="14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0" customFormat="1" x14ac:dyDescent="0.2">
      <c r="A436" s="46" t="s">
        <v>689</v>
      </c>
      <c r="B436" s="47" t="s">
        <v>690</v>
      </c>
      <c r="C436" s="47" t="s">
        <v>16</v>
      </c>
      <c r="D436" s="47" t="s">
        <v>697</v>
      </c>
      <c r="E436" s="26">
        <v>931716</v>
      </c>
      <c r="F436" s="156">
        <v>1067449</v>
      </c>
      <c r="G436" s="2">
        <f t="shared" si="13"/>
        <v>135733</v>
      </c>
      <c r="H436" s="44">
        <f t="shared" si="12"/>
        <v>0.1457</v>
      </c>
      <c r="I436" s="13" t="s">
        <v>870</v>
      </c>
      <c r="J436" s="16" t="s">
        <v>870</v>
      </c>
      <c r="K436" s="13" t="s">
        <v>915</v>
      </c>
      <c r="L436" s="64" t="s">
        <v>915</v>
      </c>
      <c r="M436" s="68" t="s">
        <v>915</v>
      </c>
      <c r="N436" s="14"/>
      <c r="O436" s="14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0" customFormat="1" x14ac:dyDescent="0.2">
      <c r="A437" s="46" t="s">
        <v>689</v>
      </c>
      <c r="B437" s="47" t="s">
        <v>690</v>
      </c>
      <c r="C437" s="47" t="s">
        <v>82</v>
      </c>
      <c r="D437" s="47" t="s">
        <v>698</v>
      </c>
      <c r="E437" s="26">
        <v>1035946</v>
      </c>
      <c r="F437" s="156">
        <v>1197853</v>
      </c>
      <c r="G437" s="2">
        <f t="shared" si="13"/>
        <v>161907</v>
      </c>
      <c r="H437" s="44">
        <f t="shared" si="12"/>
        <v>0.15629999999999999</v>
      </c>
      <c r="I437" s="13" t="s">
        <v>870</v>
      </c>
      <c r="J437" s="16" t="s">
        <v>870</v>
      </c>
      <c r="K437" s="13" t="s">
        <v>915</v>
      </c>
      <c r="L437" s="64" t="s">
        <v>915</v>
      </c>
      <c r="M437" s="68" t="s">
        <v>915</v>
      </c>
      <c r="N437" s="14"/>
      <c r="O437" s="14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0" customFormat="1" x14ac:dyDescent="0.2">
      <c r="A438" s="46" t="s">
        <v>689</v>
      </c>
      <c r="B438" s="47" t="s">
        <v>690</v>
      </c>
      <c r="C438" s="47" t="s">
        <v>185</v>
      </c>
      <c r="D438" s="47" t="s">
        <v>691</v>
      </c>
      <c r="E438" s="26">
        <v>1373247</v>
      </c>
      <c r="F438" s="156">
        <v>1771833</v>
      </c>
      <c r="G438" s="2">
        <f t="shared" si="13"/>
        <v>398586</v>
      </c>
      <c r="H438" s="44">
        <f t="shared" si="12"/>
        <v>0.2903</v>
      </c>
      <c r="I438" s="13" t="s">
        <v>870</v>
      </c>
      <c r="J438" s="16" t="s">
        <v>870</v>
      </c>
      <c r="K438" s="13" t="s">
        <v>915</v>
      </c>
      <c r="L438" s="64" t="s">
        <v>915</v>
      </c>
      <c r="M438" s="68" t="s">
        <v>915</v>
      </c>
      <c r="N438" s="14"/>
      <c r="O438" s="14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0" customFormat="1" x14ac:dyDescent="0.2">
      <c r="A439" s="46" t="s">
        <v>689</v>
      </c>
      <c r="B439" s="47" t="s">
        <v>690</v>
      </c>
      <c r="C439" s="47" t="s">
        <v>483</v>
      </c>
      <c r="D439" s="47" t="s">
        <v>699</v>
      </c>
      <c r="E439" s="26">
        <v>7920453</v>
      </c>
      <c r="F439" s="156">
        <v>9117840</v>
      </c>
      <c r="G439" s="2">
        <f t="shared" si="13"/>
        <v>1197387</v>
      </c>
      <c r="H439" s="44">
        <f t="shared" si="12"/>
        <v>0.1512</v>
      </c>
      <c r="I439" s="13" t="s">
        <v>870</v>
      </c>
      <c r="J439" s="16" t="s">
        <v>870</v>
      </c>
      <c r="K439" s="13">
        <v>2016</v>
      </c>
      <c r="L439" s="64">
        <v>-41.690000000000055</v>
      </c>
      <c r="M439" s="68">
        <v>-49.5</v>
      </c>
      <c r="N439" s="14"/>
      <c r="O439" s="14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0" customFormat="1" x14ac:dyDescent="0.2">
      <c r="A440" s="46" t="s">
        <v>689</v>
      </c>
      <c r="B440" s="47" t="s">
        <v>690</v>
      </c>
      <c r="C440" s="47" t="s">
        <v>30</v>
      </c>
      <c r="D440" s="47" t="s">
        <v>700</v>
      </c>
      <c r="E440" s="26">
        <v>14210205</v>
      </c>
      <c r="F440" s="156">
        <v>16705475</v>
      </c>
      <c r="G440" s="2">
        <f t="shared" si="13"/>
        <v>2495270</v>
      </c>
      <c r="H440" s="44">
        <f t="shared" si="12"/>
        <v>0.17560000000000001</v>
      </c>
      <c r="I440" s="13" t="s">
        <v>870</v>
      </c>
      <c r="J440" s="16" t="s">
        <v>870</v>
      </c>
      <c r="K440" s="13" t="s">
        <v>915</v>
      </c>
      <c r="L440" s="64" t="s">
        <v>915</v>
      </c>
      <c r="M440" s="68" t="s">
        <v>915</v>
      </c>
      <c r="N440" s="14"/>
      <c r="O440" s="14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0" customFormat="1" x14ac:dyDescent="0.2">
      <c r="A441" s="46" t="s">
        <v>689</v>
      </c>
      <c r="B441" s="47" t="s">
        <v>690</v>
      </c>
      <c r="C441" s="47" t="s">
        <v>701</v>
      </c>
      <c r="D441" s="47" t="s">
        <v>702</v>
      </c>
      <c r="E441" s="26">
        <v>1239027</v>
      </c>
      <c r="F441" s="156">
        <v>1369268</v>
      </c>
      <c r="G441" s="2">
        <f t="shared" si="13"/>
        <v>130241</v>
      </c>
      <c r="H441" s="44">
        <f t="shared" si="12"/>
        <v>0.1051</v>
      </c>
      <c r="I441" s="13" t="s">
        <v>870</v>
      </c>
      <c r="J441" s="16" t="s">
        <v>870</v>
      </c>
      <c r="K441" s="13" t="s">
        <v>915</v>
      </c>
      <c r="L441" s="64" t="s">
        <v>915</v>
      </c>
      <c r="M441" s="68" t="s">
        <v>915</v>
      </c>
      <c r="N441" s="14"/>
      <c r="O441" s="14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0" customFormat="1" x14ac:dyDescent="0.2">
      <c r="A442" s="46" t="s">
        <v>689</v>
      </c>
      <c r="B442" s="47" t="s">
        <v>690</v>
      </c>
      <c r="C442" s="47" t="s">
        <v>703</v>
      </c>
      <c r="D442" s="47" t="s">
        <v>704</v>
      </c>
      <c r="E442" s="26">
        <v>434010</v>
      </c>
      <c r="F442" s="156">
        <v>464617</v>
      </c>
      <c r="G442" s="2">
        <f t="shared" si="13"/>
        <v>30607</v>
      </c>
      <c r="H442" s="44">
        <f t="shared" si="12"/>
        <v>7.0499999999999993E-2</v>
      </c>
      <c r="I442" s="13" t="s">
        <v>870</v>
      </c>
      <c r="J442" s="16" t="s">
        <v>870</v>
      </c>
      <c r="K442" s="13">
        <v>2016</v>
      </c>
      <c r="L442" s="64">
        <v>-29.859999999999957</v>
      </c>
      <c r="M442" s="68">
        <v>-21.480000000000018</v>
      </c>
      <c r="N442" s="14"/>
      <c r="O442" s="14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0" customFormat="1" x14ac:dyDescent="0.2">
      <c r="A443" s="46" t="s">
        <v>689</v>
      </c>
      <c r="B443" s="47" t="s">
        <v>690</v>
      </c>
      <c r="C443" s="47" t="s">
        <v>705</v>
      </c>
      <c r="D443" s="47" t="s">
        <v>706</v>
      </c>
      <c r="E443" s="26">
        <v>1192163</v>
      </c>
      <c r="F443" s="156">
        <v>1417263</v>
      </c>
      <c r="G443" s="2">
        <f t="shared" si="13"/>
        <v>225100</v>
      </c>
      <c r="H443" s="44">
        <f t="shared" si="12"/>
        <v>0.1888</v>
      </c>
      <c r="I443" s="13" t="s">
        <v>870</v>
      </c>
      <c r="J443" s="16" t="s">
        <v>870</v>
      </c>
      <c r="K443" s="13" t="s">
        <v>915</v>
      </c>
      <c r="L443" s="64" t="s">
        <v>915</v>
      </c>
      <c r="M443" s="68" t="s">
        <v>915</v>
      </c>
      <c r="N443" s="14"/>
      <c r="O443" s="14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0" customFormat="1" x14ac:dyDescent="0.2">
      <c r="A444" s="46" t="s">
        <v>707</v>
      </c>
      <c r="B444" s="47" t="s">
        <v>708</v>
      </c>
      <c r="C444" s="47" t="s">
        <v>645</v>
      </c>
      <c r="D444" s="47" t="s">
        <v>709</v>
      </c>
      <c r="E444" s="26">
        <v>337711</v>
      </c>
      <c r="F444" s="156">
        <v>311099</v>
      </c>
      <c r="G444" s="2">
        <f t="shared" si="13"/>
        <v>-26612</v>
      </c>
      <c r="H444" s="44">
        <f t="shared" si="12"/>
        <v>-7.8799999999999995E-2</v>
      </c>
      <c r="I444" s="13" t="s">
        <v>870</v>
      </c>
      <c r="J444" s="16" t="s">
        <v>870</v>
      </c>
      <c r="K444" s="13">
        <v>2016</v>
      </c>
      <c r="L444" s="64">
        <v>-26.660000000000011</v>
      </c>
      <c r="M444" s="68">
        <v>-18.049999999999997</v>
      </c>
      <c r="N444" s="14"/>
      <c r="O444" s="1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0" customFormat="1" x14ac:dyDescent="0.2">
      <c r="A445" s="46" t="s">
        <v>707</v>
      </c>
      <c r="B445" s="47" t="s">
        <v>708</v>
      </c>
      <c r="C445" s="47" t="s">
        <v>201</v>
      </c>
      <c r="D445" s="47" t="s">
        <v>710</v>
      </c>
      <c r="E445" s="26">
        <v>398537</v>
      </c>
      <c r="F445" s="156">
        <v>439937</v>
      </c>
      <c r="G445" s="2">
        <f t="shared" si="13"/>
        <v>41400</v>
      </c>
      <c r="H445" s="44">
        <f t="shared" si="12"/>
        <v>0.10390000000000001</v>
      </c>
      <c r="I445" s="13" t="s">
        <v>870</v>
      </c>
      <c r="J445" s="16" t="s">
        <v>870</v>
      </c>
      <c r="K445" s="13">
        <v>2016</v>
      </c>
      <c r="L445" s="64">
        <v>-9.5999999999999943</v>
      </c>
      <c r="M445" s="68">
        <v>-2.3599999999999994</v>
      </c>
      <c r="N445" s="14"/>
      <c r="O445" s="14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0" customFormat="1" x14ac:dyDescent="0.2">
      <c r="A446" s="46" t="s">
        <v>707</v>
      </c>
      <c r="B446" s="47" t="s">
        <v>708</v>
      </c>
      <c r="C446" s="47" t="s">
        <v>711</v>
      </c>
      <c r="D446" s="47" t="s">
        <v>712</v>
      </c>
      <c r="E446" s="26">
        <v>338634</v>
      </c>
      <c r="F446" s="156">
        <v>215657</v>
      </c>
      <c r="G446" s="2">
        <f t="shared" si="13"/>
        <v>-122977</v>
      </c>
      <c r="H446" s="44">
        <f t="shared" si="12"/>
        <v>-0.36320000000000002</v>
      </c>
      <c r="I446" s="13" t="s">
        <v>870</v>
      </c>
      <c r="J446" s="16" t="s">
        <v>870</v>
      </c>
      <c r="K446" s="13">
        <v>2016</v>
      </c>
      <c r="L446" s="64">
        <v>-55.399999999999991</v>
      </c>
      <c r="M446" s="68">
        <v>-12.170000000000002</v>
      </c>
      <c r="N446" s="14"/>
      <c r="O446" s="14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0" customFormat="1" x14ac:dyDescent="0.2">
      <c r="A447" s="46" t="s">
        <v>707</v>
      </c>
      <c r="B447" s="47" t="s">
        <v>708</v>
      </c>
      <c r="C447" s="47" t="s">
        <v>26</v>
      </c>
      <c r="D447" s="47" t="s">
        <v>713</v>
      </c>
      <c r="E447" s="26">
        <v>2532091</v>
      </c>
      <c r="F447" s="156">
        <v>2914246</v>
      </c>
      <c r="G447" s="2">
        <f t="shared" si="13"/>
        <v>382155</v>
      </c>
      <c r="H447" s="44">
        <f t="shared" si="12"/>
        <v>0.15090000000000001</v>
      </c>
      <c r="I447" s="13" t="s">
        <v>870</v>
      </c>
      <c r="J447" s="16" t="s">
        <v>870</v>
      </c>
      <c r="K447" s="13" t="s">
        <v>915</v>
      </c>
      <c r="L447" s="64" t="s">
        <v>915</v>
      </c>
      <c r="M447" s="68" t="s">
        <v>915</v>
      </c>
      <c r="N447" s="14"/>
      <c r="O447" s="14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0" customFormat="1" x14ac:dyDescent="0.2">
      <c r="A448" s="46" t="s">
        <v>707</v>
      </c>
      <c r="B448" s="47" t="s">
        <v>708</v>
      </c>
      <c r="C448" s="47" t="s">
        <v>185</v>
      </c>
      <c r="D448" s="47" t="s">
        <v>714</v>
      </c>
      <c r="E448" s="26">
        <v>1950280</v>
      </c>
      <c r="F448" s="156">
        <v>2247291</v>
      </c>
      <c r="G448" s="2">
        <f t="shared" si="13"/>
        <v>297011</v>
      </c>
      <c r="H448" s="44">
        <f t="shared" si="12"/>
        <v>0.15229999999999999</v>
      </c>
      <c r="I448" s="13" t="s">
        <v>870</v>
      </c>
      <c r="J448" s="16" t="s">
        <v>870</v>
      </c>
      <c r="K448" s="13" t="s">
        <v>915</v>
      </c>
      <c r="L448" s="64" t="s">
        <v>915</v>
      </c>
      <c r="M448" s="68" t="s">
        <v>915</v>
      </c>
      <c r="N448" s="14"/>
      <c r="O448" s="14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0" customFormat="1" x14ac:dyDescent="0.2">
      <c r="A449" s="46" t="s">
        <v>707</v>
      </c>
      <c r="B449" s="47" t="s">
        <v>708</v>
      </c>
      <c r="C449" s="47" t="s">
        <v>353</v>
      </c>
      <c r="D449" s="47" t="s">
        <v>715</v>
      </c>
      <c r="E449" s="26">
        <v>3811079</v>
      </c>
      <c r="F449" s="156">
        <v>4473521</v>
      </c>
      <c r="G449" s="2">
        <f t="shared" si="13"/>
        <v>662442</v>
      </c>
      <c r="H449" s="44">
        <f t="shared" si="12"/>
        <v>0.17380000000000001</v>
      </c>
      <c r="I449" s="13" t="s">
        <v>870</v>
      </c>
      <c r="J449" s="16" t="s">
        <v>870</v>
      </c>
      <c r="K449" s="13" t="s">
        <v>915</v>
      </c>
      <c r="L449" s="64" t="s">
        <v>915</v>
      </c>
      <c r="M449" s="68" t="s">
        <v>915</v>
      </c>
      <c r="N449" s="14"/>
      <c r="O449" s="14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0" customFormat="1" x14ac:dyDescent="0.2">
      <c r="A450" s="46" t="s">
        <v>707</v>
      </c>
      <c r="B450" s="47" t="s">
        <v>708</v>
      </c>
      <c r="C450" s="47" t="s">
        <v>47</v>
      </c>
      <c r="D450" s="47" t="s">
        <v>716</v>
      </c>
      <c r="E450" s="26">
        <v>940500</v>
      </c>
      <c r="F450" s="156">
        <v>1013798</v>
      </c>
      <c r="G450" s="2">
        <f t="shared" si="13"/>
        <v>73298</v>
      </c>
      <c r="H450" s="44">
        <f t="shared" si="12"/>
        <v>7.7899999999999997E-2</v>
      </c>
      <c r="I450" s="13" t="s">
        <v>870</v>
      </c>
      <c r="J450" s="16" t="s">
        <v>870</v>
      </c>
      <c r="K450" s="13">
        <v>2016</v>
      </c>
      <c r="L450" s="64">
        <v>-27.550000000000011</v>
      </c>
      <c r="M450" s="68">
        <v>-24.010000000000019</v>
      </c>
      <c r="N450" s="14"/>
      <c r="O450" s="14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0" customFormat="1" x14ac:dyDescent="0.2">
      <c r="A451" s="46" t="s">
        <v>717</v>
      </c>
      <c r="B451" s="47" t="s">
        <v>718</v>
      </c>
      <c r="C451" s="47" t="s">
        <v>79</v>
      </c>
      <c r="D451" s="47" t="s">
        <v>719</v>
      </c>
      <c r="E451" s="26">
        <v>78433</v>
      </c>
      <c r="F451" s="156">
        <v>178069</v>
      </c>
      <c r="G451" s="2">
        <f t="shared" si="13"/>
        <v>99636</v>
      </c>
      <c r="H451" s="44">
        <f t="shared" si="12"/>
        <v>1.2703</v>
      </c>
      <c r="I451" s="13">
        <v>1</v>
      </c>
      <c r="J451" s="16" t="s">
        <v>870</v>
      </c>
      <c r="K451" s="13">
        <v>2016</v>
      </c>
      <c r="L451" s="64">
        <v>-3.8400000000000318</v>
      </c>
      <c r="M451" s="68">
        <v>-1.289999999999992</v>
      </c>
      <c r="N451" s="14"/>
      <c r="O451" s="14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0" customFormat="1" x14ac:dyDescent="0.2">
      <c r="A452" s="46" t="s">
        <v>717</v>
      </c>
      <c r="B452" s="47" t="s">
        <v>718</v>
      </c>
      <c r="C452" s="47" t="s">
        <v>59</v>
      </c>
      <c r="D452" s="47" t="s">
        <v>720</v>
      </c>
      <c r="E452" s="26">
        <v>17410</v>
      </c>
      <c r="F452" s="156">
        <v>17660</v>
      </c>
      <c r="G452" s="2">
        <f t="shared" si="13"/>
        <v>250</v>
      </c>
      <c r="H452" s="44">
        <f t="shared" si="12"/>
        <v>1.44E-2</v>
      </c>
      <c r="I452" s="13">
        <v>1</v>
      </c>
      <c r="J452" s="16">
        <v>1</v>
      </c>
      <c r="K452" s="13" t="s">
        <v>915</v>
      </c>
      <c r="L452" s="64" t="s">
        <v>915</v>
      </c>
      <c r="M452" s="68" t="s">
        <v>915</v>
      </c>
      <c r="N452" s="14"/>
      <c r="O452" s="14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0" customFormat="1" x14ac:dyDescent="0.2">
      <c r="A453" s="46" t="s">
        <v>717</v>
      </c>
      <c r="B453" s="47" t="s">
        <v>718</v>
      </c>
      <c r="C453" s="47" t="s">
        <v>37</v>
      </c>
      <c r="D453" s="47" t="s">
        <v>721</v>
      </c>
      <c r="E453" s="26">
        <v>40241</v>
      </c>
      <c r="F453" s="156">
        <v>39615</v>
      </c>
      <c r="G453" s="2">
        <f t="shared" si="13"/>
        <v>-626</v>
      </c>
      <c r="H453" s="44">
        <f t="shared" si="12"/>
        <v>-1.5599999999999999E-2</v>
      </c>
      <c r="I453" s="13">
        <v>1</v>
      </c>
      <c r="J453" s="16">
        <v>1</v>
      </c>
      <c r="K453" s="13" t="s">
        <v>915</v>
      </c>
      <c r="L453" s="64" t="s">
        <v>915</v>
      </c>
      <c r="M453" s="68" t="s">
        <v>915</v>
      </c>
      <c r="N453" s="14"/>
      <c r="O453" s="14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0" customFormat="1" x14ac:dyDescent="0.2">
      <c r="A454" s="46" t="s">
        <v>717</v>
      </c>
      <c r="B454" s="47" t="s">
        <v>718</v>
      </c>
      <c r="C454" s="47" t="s">
        <v>39</v>
      </c>
      <c r="D454" s="47" t="s">
        <v>722</v>
      </c>
      <c r="E454" s="26">
        <v>0</v>
      </c>
      <c r="F454" s="156">
        <v>18287</v>
      </c>
      <c r="G454" s="2">
        <f t="shared" si="13"/>
        <v>18287</v>
      </c>
      <c r="H454" s="44">
        <v>1</v>
      </c>
      <c r="I454" s="13">
        <v>1</v>
      </c>
      <c r="J454" s="16">
        <v>1</v>
      </c>
      <c r="K454" s="13" t="s">
        <v>915</v>
      </c>
      <c r="L454" s="64" t="s">
        <v>915</v>
      </c>
      <c r="M454" s="68" t="s">
        <v>915</v>
      </c>
      <c r="N454" s="14"/>
      <c r="O454" s="1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0" customFormat="1" x14ac:dyDescent="0.2">
      <c r="A455" s="46" t="s">
        <v>717</v>
      </c>
      <c r="B455" s="47" t="s">
        <v>718</v>
      </c>
      <c r="C455" s="47" t="s">
        <v>344</v>
      </c>
      <c r="D455" s="47" t="s">
        <v>723</v>
      </c>
      <c r="E455" s="26">
        <v>21973</v>
      </c>
      <c r="F455" s="156">
        <v>21551</v>
      </c>
      <c r="G455" s="2">
        <f t="shared" si="13"/>
        <v>-422</v>
      </c>
      <c r="H455" s="44">
        <f t="shared" si="12"/>
        <v>-1.9199999999999998E-2</v>
      </c>
      <c r="I455" s="13">
        <v>1</v>
      </c>
      <c r="J455" s="16">
        <v>1</v>
      </c>
      <c r="K455" s="13" t="s">
        <v>915</v>
      </c>
      <c r="L455" s="64" t="s">
        <v>915</v>
      </c>
      <c r="M455" s="68" t="s">
        <v>915</v>
      </c>
      <c r="N455" s="14"/>
      <c r="O455" s="14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0" customFormat="1" x14ac:dyDescent="0.2">
      <c r="A456" s="46" t="s">
        <v>724</v>
      </c>
      <c r="B456" s="47" t="s">
        <v>725</v>
      </c>
      <c r="C456" s="47" t="s">
        <v>510</v>
      </c>
      <c r="D456" s="47" t="s">
        <v>726</v>
      </c>
      <c r="E456" s="26">
        <v>1151754</v>
      </c>
      <c r="F456" s="156">
        <v>1460153</v>
      </c>
      <c r="G456" s="2">
        <f t="shared" si="13"/>
        <v>308399</v>
      </c>
      <c r="H456" s="44">
        <f t="shared" si="12"/>
        <v>0.26779999999999998</v>
      </c>
      <c r="I456" s="13" t="s">
        <v>870</v>
      </c>
      <c r="J456" s="16" t="s">
        <v>870</v>
      </c>
      <c r="K456" s="13" t="s">
        <v>915</v>
      </c>
      <c r="L456" s="64" t="s">
        <v>915</v>
      </c>
      <c r="M456" s="68" t="s">
        <v>915</v>
      </c>
      <c r="N456" s="14"/>
      <c r="O456" s="14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0" customFormat="1" x14ac:dyDescent="0.2">
      <c r="A457" s="46" t="s">
        <v>724</v>
      </c>
      <c r="B457" s="47" t="s">
        <v>725</v>
      </c>
      <c r="C457" s="47" t="s">
        <v>26</v>
      </c>
      <c r="D457" s="47" t="s">
        <v>727</v>
      </c>
      <c r="E457" s="26">
        <v>9939545</v>
      </c>
      <c r="F457" s="156">
        <v>12135985</v>
      </c>
      <c r="G457" s="2">
        <f t="shared" si="13"/>
        <v>2196440</v>
      </c>
      <c r="H457" s="44">
        <f t="shared" ref="H457:H520" si="14">ROUND(G457/E457,4)</f>
        <v>0.221</v>
      </c>
      <c r="I457" s="13" t="s">
        <v>870</v>
      </c>
      <c r="J457" s="16" t="s">
        <v>870</v>
      </c>
      <c r="K457" s="13">
        <v>2016</v>
      </c>
      <c r="L457" s="64">
        <v>-53.210000000000036</v>
      </c>
      <c r="M457" s="68">
        <v>-116.40999999999985</v>
      </c>
      <c r="N457" s="14"/>
      <c r="O457" s="14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0" customFormat="1" x14ac:dyDescent="0.2">
      <c r="A458" s="46" t="s">
        <v>724</v>
      </c>
      <c r="B458" s="47" t="s">
        <v>725</v>
      </c>
      <c r="C458" s="47" t="s">
        <v>57</v>
      </c>
      <c r="D458" s="47" t="s">
        <v>728</v>
      </c>
      <c r="E458" s="26">
        <v>3303120</v>
      </c>
      <c r="F458" s="156">
        <v>4687631</v>
      </c>
      <c r="G458" s="2">
        <f t="shared" ref="G458:G521" si="15">SUM(F458-E458)</f>
        <v>1384511</v>
      </c>
      <c r="H458" s="44">
        <f t="shared" si="14"/>
        <v>0.41920000000000002</v>
      </c>
      <c r="I458" s="13" t="s">
        <v>870</v>
      </c>
      <c r="J458" s="16" t="s">
        <v>870</v>
      </c>
      <c r="K458" s="13" t="s">
        <v>915</v>
      </c>
      <c r="L458" s="64" t="s">
        <v>915</v>
      </c>
      <c r="M458" s="68" t="s">
        <v>915</v>
      </c>
      <c r="N458" s="14"/>
      <c r="O458" s="14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0" customFormat="1" x14ac:dyDescent="0.2">
      <c r="A459" s="46" t="s">
        <v>724</v>
      </c>
      <c r="B459" s="47" t="s">
        <v>725</v>
      </c>
      <c r="C459" s="47" t="s">
        <v>79</v>
      </c>
      <c r="D459" s="47" t="s">
        <v>729</v>
      </c>
      <c r="E459" s="26">
        <v>3049813</v>
      </c>
      <c r="F459" s="156">
        <v>3424927</v>
      </c>
      <c r="G459" s="2">
        <f t="shared" si="15"/>
        <v>375114</v>
      </c>
      <c r="H459" s="44">
        <f t="shared" si="14"/>
        <v>0.123</v>
      </c>
      <c r="I459" s="13" t="s">
        <v>870</v>
      </c>
      <c r="J459" s="16" t="s">
        <v>870</v>
      </c>
      <c r="K459" s="13">
        <v>2016</v>
      </c>
      <c r="L459" s="64">
        <v>-76.399999999999864</v>
      </c>
      <c r="M459" s="68">
        <v>-70.669999999999959</v>
      </c>
      <c r="N459" s="14"/>
      <c r="O459" s="14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0" customFormat="1" x14ac:dyDescent="0.2">
      <c r="A460" s="46" t="s">
        <v>724</v>
      </c>
      <c r="B460" s="47" t="s">
        <v>725</v>
      </c>
      <c r="C460" s="47" t="s">
        <v>16</v>
      </c>
      <c r="D460" s="47" t="s">
        <v>730</v>
      </c>
      <c r="E460" s="26">
        <v>2465990</v>
      </c>
      <c r="F460" s="156">
        <v>3387125</v>
      </c>
      <c r="G460" s="2">
        <f t="shared" si="15"/>
        <v>921135</v>
      </c>
      <c r="H460" s="44">
        <f t="shared" si="14"/>
        <v>0.3735</v>
      </c>
      <c r="I460" s="13" t="s">
        <v>870</v>
      </c>
      <c r="J460" s="16" t="s">
        <v>870</v>
      </c>
      <c r="K460" s="13">
        <v>2016</v>
      </c>
      <c r="L460" s="64">
        <v>-39.359999999999673</v>
      </c>
      <c r="M460" s="68">
        <v>-40.599999999999909</v>
      </c>
      <c r="N460" s="14"/>
      <c r="O460" s="14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0" customFormat="1" x14ac:dyDescent="0.2">
      <c r="A461" s="46" t="s">
        <v>724</v>
      </c>
      <c r="B461" s="47" t="s">
        <v>725</v>
      </c>
      <c r="C461" s="47" t="s">
        <v>82</v>
      </c>
      <c r="D461" s="47" t="s">
        <v>731</v>
      </c>
      <c r="E461" s="26">
        <v>4082418</v>
      </c>
      <c r="F461" s="156">
        <v>4860773</v>
      </c>
      <c r="G461" s="2">
        <f t="shared" si="15"/>
        <v>778355</v>
      </c>
      <c r="H461" s="44">
        <f t="shared" si="14"/>
        <v>0.19070000000000001</v>
      </c>
      <c r="I461" s="13" t="s">
        <v>870</v>
      </c>
      <c r="J461" s="16" t="s">
        <v>870</v>
      </c>
      <c r="K461" s="13">
        <v>2016</v>
      </c>
      <c r="L461" s="64">
        <v>-10.5300000000002</v>
      </c>
      <c r="M461" s="68">
        <v>-9.4799999999997908</v>
      </c>
      <c r="N461" s="14"/>
      <c r="O461" s="14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0" customFormat="1" x14ac:dyDescent="0.2">
      <c r="A462" s="46" t="s">
        <v>724</v>
      </c>
      <c r="B462" s="47" t="s">
        <v>725</v>
      </c>
      <c r="C462" s="47" t="s">
        <v>59</v>
      </c>
      <c r="D462" s="47" t="s">
        <v>732</v>
      </c>
      <c r="E462" s="26">
        <v>3772524</v>
      </c>
      <c r="F462" s="156">
        <v>4522729</v>
      </c>
      <c r="G462" s="2">
        <f t="shared" si="15"/>
        <v>750205</v>
      </c>
      <c r="H462" s="44">
        <f t="shared" si="14"/>
        <v>0.19889999999999999</v>
      </c>
      <c r="I462" s="13" t="s">
        <v>870</v>
      </c>
      <c r="J462" s="16" t="s">
        <v>870</v>
      </c>
      <c r="K462" s="13">
        <v>2016</v>
      </c>
      <c r="L462" s="64">
        <v>-3.7400000000000091</v>
      </c>
      <c r="M462" s="68">
        <v>-0.76000000000021828</v>
      </c>
      <c r="N462" s="14"/>
      <c r="O462" s="14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0" customFormat="1" x14ac:dyDescent="0.2">
      <c r="A463" s="46" t="s">
        <v>724</v>
      </c>
      <c r="B463" s="47" t="s">
        <v>725</v>
      </c>
      <c r="C463" s="47" t="s">
        <v>37</v>
      </c>
      <c r="D463" s="47" t="s">
        <v>733</v>
      </c>
      <c r="E463" s="26">
        <v>1761946</v>
      </c>
      <c r="F463" s="156">
        <v>2077239</v>
      </c>
      <c r="G463" s="2">
        <f t="shared" si="15"/>
        <v>315293</v>
      </c>
      <c r="H463" s="44">
        <f t="shared" si="14"/>
        <v>0.1789</v>
      </c>
      <c r="I463" s="13" t="s">
        <v>870</v>
      </c>
      <c r="J463" s="16" t="s">
        <v>870</v>
      </c>
      <c r="K463" s="13">
        <v>2016</v>
      </c>
      <c r="L463" s="64">
        <v>-2.9900000000000091</v>
      </c>
      <c r="M463" s="68">
        <v>-4.7200000000000273</v>
      </c>
      <c r="N463" s="14"/>
      <c r="O463" s="14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0" customFormat="1" x14ac:dyDescent="0.2">
      <c r="A464" s="46" t="s">
        <v>724</v>
      </c>
      <c r="B464" s="47" t="s">
        <v>725</v>
      </c>
      <c r="C464" s="47" t="s">
        <v>215</v>
      </c>
      <c r="D464" s="47" t="s">
        <v>734</v>
      </c>
      <c r="E464" s="26">
        <v>951491</v>
      </c>
      <c r="F464" s="156">
        <v>1682476</v>
      </c>
      <c r="G464" s="2">
        <f t="shared" si="15"/>
        <v>730985</v>
      </c>
      <c r="H464" s="44">
        <f t="shared" si="14"/>
        <v>0.76829999999999998</v>
      </c>
      <c r="I464" s="13" t="s">
        <v>870</v>
      </c>
      <c r="J464" s="16" t="s">
        <v>870</v>
      </c>
      <c r="K464" s="13" t="s">
        <v>915</v>
      </c>
      <c r="L464" s="64" t="s">
        <v>915</v>
      </c>
      <c r="M464" s="68" t="s">
        <v>915</v>
      </c>
      <c r="N464" s="14"/>
      <c r="O464" s="1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0" customFormat="1" x14ac:dyDescent="0.2">
      <c r="A465" s="46" t="s">
        <v>735</v>
      </c>
      <c r="B465" s="47" t="s">
        <v>736</v>
      </c>
      <c r="C465" s="47" t="s">
        <v>737</v>
      </c>
      <c r="D465" s="47" t="s">
        <v>738</v>
      </c>
      <c r="E465" s="26">
        <v>926551</v>
      </c>
      <c r="F465" s="156">
        <v>1058018</v>
      </c>
      <c r="G465" s="2">
        <f t="shared" si="15"/>
        <v>131467</v>
      </c>
      <c r="H465" s="44">
        <f t="shared" si="14"/>
        <v>0.1419</v>
      </c>
      <c r="I465" s="13" t="s">
        <v>870</v>
      </c>
      <c r="J465" s="16" t="s">
        <v>870</v>
      </c>
      <c r="K465" s="13" t="s">
        <v>915</v>
      </c>
      <c r="L465" s="64" t="s">
        <v>915</v>
      </c>
      <c r="M465" s="68" t="s">
        <v>915</v>
      </c>
      <c r="N465" s="14"/>
      <c r="O465" s="14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0" customFormat="1" x14ac:dyDescent="0.2">
      <c r="A466" s="46" t="s">
        <v>735</v>
      </c>
      <c r="B466" s="47" t="s">
        <v>736</v>
      </c>
      <c r="C466" s="47" t="s">
        <v>26</v>
      </c>
      <c r="D466" s="47" t="s">
        <v>739</v>
      </c>
      <c r="E466" s="26">
        <v>5202127</v>
      </c>
      <c r="F466" s="156">
        <v>6055566</v>
      </c>
      <c r="G466" s="2">
        <f t="shared" si="15"/>
        <v>853439</v>
      </c>
      <c r="H466" s="44">
        <f t="shared" si="14"/>
        <v>0.1641</v>
      </c>
      <c r="I466" s="13" t="s">
        <v>870</v>
      </c>
      <c r="J466" s="16" t="s">
        <v>870</v>
      </c>
      <c r="K466" s="13">
        <v>2016</v>
      </c>
      <c r="L466" s="64">
        <v>-71.630000000000109</v>
      </c>
      <c r="M466" s="68">
        <v>-62.049999999999955</v>
      </c>
      <c r="N466" s="14"/>
      <c r="O466" s="14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0" customFormat="1" x14ac:dyDescent="0.2">
      <c r="A467" s="46" t="s">
        <v>735</v>
      </c>
      <c r="B467" s="47" t="s">
        <v>736</v>
      </c>
      <c r="C467" s="47" t="s">
        <v>57</v>
      </c>
      <c r="D467" s="47" t="s">
        <v>740</v>
      </c>
      <c r="E467" s="26">
        <v>2582506</v>
      </c>
      <c r="F467" s="156">
        <v>3056732</v>
      </c>
      <c r="G467" s="2">
        <f t="shared" si="15"/>
        <v>474226</v>
      </c>
      <c r="H467" s="44">
        <f t="shared" si="14"/>
        <v>0.18360000000000001</v>
      </c>
      <c r="I467" s="13" t="s">
        <v>870</v>
      </c>
      <c r="J467" s="16" t="s">
        <v>870</v>
      </c>
      <c r="K467" s="13" t="s">
        <v>915</v>
      </c>
      <c r="L467" s="64" t="s">
        <v>915</v>
      </c>
      <c r="M467" s="68" t="s">
        <v>915</v>
      </c>
      <c r="N467" s="14"/>
      <c r="O467" s="14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0" customFormat="1" x14ac:dyDescent="0.2">
      <c r="A468" s="46" t="s">
        <v>735</v>
      </c>
      <c r="B468" s="47" t="s">
        <v>736</v>
      </c>
      <c r="C468" s="47" t="s">
        <v>79</v>
      </c>
      <c r="D468" s="47" t="s">
        <v>741</v>
      </c>
      <c r="E468" s="26">
        <v>889908</v>
      </c>
      <c r="F468" s="156">
        <v>1025081</v>
      </c>
      <c r="G468" s="2">
        <f t="shared" si="15"/>
        <v>135173</v>
      </c>
      <c r="H468" s="44">
        <f t="shared" si="14"/>
        <v>0.15190000000000001</v>
      </c>
      <c r="I468" s="13" t="s">
        <v>870</v>
      </c>
      <c r="J468" s="16" t="s">
        <v>870</v>
      </c>
      <c r="K468" s="13">
        <v>2016</v>
      </c>
      <c r="L468" s="64">
        <v>-17.050000000000011</v>
      </c>
      <c r="M468" s="68">
        <v>-8.9399999999999977</v>
      </c>
      <c r="N468" s="14"/>
      <c r="O468" s="14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0" customFormat="1" x14ac:dyDescent="0.2">
      <c r="A469" s="46" t="s">
        <v>735</v>
      </c>
      <c r="B469" s="47" t="s">
        <v>736</v>
      </c>
      <c r="C469" s="47" t="s">
        <v>16</v>
      </c>
      <c r="D469" s="47" t="s">
        <v>742</v>
      </c>
      <c r="E469" s="26">
        <v>1168992</v>
      </c>
      <c r="F469" s="156">
        <v>1532770</v>
      </c>
      <c r="G469" s="2">
        <f t="shared" si="15"/>
        <v>363778</v>
      </c>
      <c r="H469" s="44">
        <f t="shared" si="14"/>
        <v>0.31119999999999998</v>
      </c>
      <c r="I469" s="13" t="s">
        <v>870</v>
      </c>
      <c r="J469" s="16" t="s">
        <v>870</v>
      </c>
      <c r="K469" s="13">
        <v>2016</v>
      </c>
      <c r="L469" s="64">
        <v>-25.049999999999955</v>
      </c>
      <c r="M469" s="68">
        <v>-55.549999999999955</v>
      </c>
      <c r="N469" s="14"/>
      <c r="O469" s="14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0" customFormat="1" x14ac:dyDescent="0.2">
      <c r="A470" s="46" t="s">
        <v>735</v>
      </c>
      <c r="B470" s="47" t="s">
        <v>736</v>
      </c>
      <c r="C470" s="47" t="s">
        <v>59</v>
      </c>
      <c r="D470" s="47" t="s">
        <v>743</v>
      </c>
      <c r="E470" s="26">
        <v>1047427</v>
      </c>
      <c r="F470" s="156">
        <v>1228640</v>
      </c>
      <c r="G470" s="2">
        <f t="shared" si="15"/>
        <v>181213</v>
      </c>
      <c r="H470" s="44">
        <f t="shared" si="14"/>
        <v>0.17299999999999999</v>
      </c>
      <c r="I470" s="13" t="s">
        <v>870</v>
      </c>
      <c r="J470" s="16" t="s">
        <v>870</v>
      </c>
      <c r="K470" s="13" t="s">
        <v>915</v>
      </c>
      <c r="L470" s="64" t="s">
        <v>915</v>
      </c>
      <c r="M470" s="68" t="s">
        <v>915</v>
      </c>
      <c r="N470" s="14"/>
      <c r="O470" s="14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0" customFormat="1" x14ac:dyDescent="0.2">
      <c r="A471" s="46" t="s">
        <v>735</v>
      </c>
      <c r="B471" s="47" t="s">
        <v>736</v>
      </c>
      <c r="C471" s="47" t="s">
        <v>37</v>
      </c>
      <c r="D471" s="47" t="s">
        <v>744</v>
      </c>
      <c r="E471" s="26">
        <v>1154590</v>
      </c>
      <c r="F471" s="156">
        <v>1348466</v>
      </c>
      <c r="G471" s="2">
        <f t="shared" si="15"/>
        <v>193876</v>
      </c>
      <c r="H471" s="44">
        <f t="shared" si="14"/>
        <v>0.16789999999999999</v>
      </c>
      <c r="I471" s="13" t="s">
        <v>870</v>
      </c>
      <c r="J471" s="16" t="s">
        <v>870</v>
      </c>
      <c r="K471" s="13" t="s">
        <v>915</v>
      </c>
      <c r="L471" s="64" t="s">
        <v>915</v>
      </c>
      <c r="M471" s="68" t="s">
        <v>915</v>
      </c>
      <c r="N471" s="14"/>
      <c r="O471" s="14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0" customFormat="1" x14ac:dyDescent="0.2">
      <c r="A472" s="46" t="s">
        <v>735</v>
      </c>
      <c r="B472" s="47" t="s">
        <v>736</v>
      </c>
      <c r="C472" s="47" t="s">
        <v>185</v>
      </c>
      <c r="D472" s="47" t="s">
        <v>745</v>
      </c>
      <c r="E472" s="26">
        <v>746302</v>
      </c>
      <c r="F472" s="156">
        <v>785417</v>
      </c>
      <c r="G472" s="2">
        <f t="shared" si="15"/>
        <v>39115</v>
      </c>
      <c r="H472" s="44">
        <f t="shared" si="14"/>
        <v>5.2400000000000002E-2</v>
      </c>
      <c r="I472" s="13" t="s">
        <v>870</v>
      </c>
      <c r="J472" s="16" t="s">
        <v>870</v>
      </c>
      <c r="K472" s="13">
        <v>2016</v>
      </c>
      <c r="L472" s="64">
        <v>-36.050000000000011</v>
      </c>
      <c r="M472" s="68">
        <v>-26.25</v>
      </c>
      <c r="N472" s="14"/>
      <c r="O472" s="14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0" customFormat="1" x14ac:dyDescent="0.2">
      <c r="A473" s="46" t="s">
        <v>735</v>
      </c>
      <c r="B473" s="47" t="s">
        <v>736</v>
      </c>
      <c r="C473" s="47" t="s">
        <v>369</v>
      </c>
      <c r="D473" s="47" t="s">
        <v>746</v>
      </c>
      <c r="E473" s="26">
        <v>1094501</v>
      </c>
      <c r="F473" s="156">
        <v>1325599</v>
      </c>
      <c r="G473" s="2">
        <f t="shared" si="15"/>
        <v>231098</v>
      </c>
      <c r="H473" s="44">
        <f t="shared" si="14"/>
        <v>0.21110000000000001</v>
      </c>
      <c r="I473" s="13" t="s">
        <v>870</v>
      </c>
      <c r="J473" s="16" t="s">
        <v>870</v>
      </c>
      <c r="K473" s="13">
        <v>2016</v>
      </c>
      <c r="L473" s="64">
        <v>-4.7400000000000091</v>
      </c>
      <c r="M473" s="68">
        <v>-1.1900000000000546</v>
      </c>
      <c r="N473" s="14"/>
      <c r="O473" s="14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0" customFormat="1" x14ac:dyDescent="0.2">
      <c r="A474" s="46" t="s">
        <v>735</v>
      </c>
      <c r="B474" s="47" t="s">
        <v>736</v>
      </c>
      <c r="C474" s="47" t="s">
        <v>39</v>
      </c>
      <c r="D474" s="47" t="s">
        <v>747</v>
      </c>
      <c r="E474" s="26">
        <v>300521</v>
      </c>
      <c r="F474" s="156">
        <v>467791</v>
      </c>
      <c r="G474" s="2">
        <f t="shared" si="15"/>
        <v>167270</v>
      </c>
      <c r="H474" s="44">
        <f t="shared" si="14"/>
        <v>0.55659999999999998</v>
      </c>
      <c r="I474" s="13" t="s">
        <v>870</v>
      </c>
      <c r="J474" s="16" t="s">
        <v>870</v>
      </c>
      <c r="K474" s="13" t="s">
        <v>915</v>
      </c>
      <c r="L474" s="64" t="s">
        <v>915</v>
      </c>
      <c r="M474" s="68" t="s">
        <v>915</v>
      </c>
      <c r="N474" s="14"/>
      <c r="O474" s="1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0" customFormat="1" x14ac:dyDescent="0.2">
      <c r="A475" s="46" t="s">
        <v>748</v>
      </c>
      <c r="B475" s="47" t="s">
        <v>749</v>
      </c>
      <c r="C475" s="47" t="s">
        <v>230</v>
      </c>
      <c r="D475" s="47" t="s">
        <v>750</v>
      </c>
      <c r="E475" s="26">
        <v>1453287</v>
      </c>
      <c r="F475" s="156">
        <v>1694465</v>
      </c>
      <c r="G475" s="2">
        <f t="shared" si="15"/>
        <v>241178</v>
      </c>
      <c r="H475" s="44">
        <f t="shared" si="14"/>
        <v>0.16600000000000001</v>
      </c>
      <c r="I475" s="13" t="s">
        <v>870</v>
      </c>
      <c r="J475" s="16" t="s">
        <v>870</v>
      </c>
      <c r="K475" s="13" t="s">
        <v>915</v>
      </c>
      <c r="L475" s="64" t="s">
        <v>915</v>
      </c>
      <c r="M475" s="68" t="s">
        <v>915</v>
      </c>
      <c r="N475" s="14"/>
      <c r="O475" s="14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0" customFormat="1" x14ac:dyDescent="0.2">
      <c r="A476" s="46" t="s">
        <v>748</v>
      </c>
      <c r="B476" s="47" t="s">
        <v>749</v>
      </c>
      <c r="C476" s="47" t="s">
        <v>245</v>
      </c>
      <c r="D476" s="47" t="s">
        <v>751</v>
      </c>
      <c r="E476" s="26">
        <v>591421</v>
      </c>
      <c r="F476" s="156">
        <v>485987</v>
      </c>
      <c r="G476" s="2">
        <f t="shared" si="15"/>
        <v>-105434</v>
      </c>
      <c r="H476" s="44">
        <f t="shared" si="14"/>
        <v>-0.17829999999999999</v>
      </c>
      <c r="I476" s="13" t="s">
        <v>870</v>
      </c>
      <c r="J476" s="16" t="s">
        <v>870</v>
      </c>
      <c r="K476" s="13">
        <v>2016</v>
      </c>
      <c r="L476" s="64">
        <v>-60.629999999999995</v>
      </c>
      <c r="M476" s="68">
        <v>-30.549999999999997</v>
      </c>
      <c r="N476" s="14"/>
      <c r="O476" s="14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0" customFormat="1" x14ac:dyDescent="0.2">
      <c r="A477" s="46" t="s">
        <v>748</v>
      </c>
      <c r="B477" s="47" t="s">
        <v>749</v>
      </c>
      <c r="C477" s="47" t="s">
        <v>752</v>
      </c>
      <c r="D477" s="47" t="s">
        <v>753</v>
      </c>
      <c r="E477" s="26">
        <v>1826627</v>
      </c>
      <c r="F477" s="156">
        <v>2089334</v>
      </c>
      <c r="G477" s="2">
        <f t="shared" si="15"/>
        <v>262707</v>
      </c>
      <c r="H477" s="44">
        <f t="shared" si="14"/>
        <v>0.14380000000000001</v>
      </c>
      <c r="I477" s="13" t="s">
        <v>870</v>
      </c>
      <c r="J477" s="16" t="s">
        <v>870</v>
      </c>
      <c r="K477" s="13" t="s">
        <v>915</v>
      </c>
      <c r="L477" s="64" t="s">
        <v>915</v>
      </c>
      <c r="M477" s="68" t="s">
        <v>915</v>
      </c>
      <c r="N477" s="14"/>
      <c r="O477" s="14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0" customFormat="1" x14ac:dyDescent="0.2">
      <c r="A478" s="46" t="s">
        <v>748</v>
      </c>
      <c r="B478" s="47" t="s">
        <v>749</v>
      </c>
      <c r="C478" s="47" t="s">
        <v>394</v>
      </c>
      <c r="D478" s="47" t="s">
        <v>754</v>
      </c>
      <c r="E478" s="26">
        <v>985866</v>
      </c>
      <c r="F478" s="156">
        <v>1088238</v>
      </c>
      <c r="G478" s="2">
        <f t="shared" si="15"/>
        <v>102372</v>
      </c>
      <c r="H478" s="44">
        <f t="shared" si="14"/>
        <v>0.1038</v>
      </c>
      <c r="I478" s="13" t="s">
        <v>870</v>
      </c>
      <c r="J478" s="16" t="s">
        <v>870</v>
      </c>
      <c r="K478" s="13">
        <v>2016</v>
      </c>
      <c r="L478" s="64">
        <v>-12.04000000000002</v>
      </c>
      <c r="M478" s="68">
        <v>-11.490000000000009</v>
      </c>
      <c r="N478" s="14"/>
      <c r="O478" s="14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0" customFormat="1" x14ac:dyDescent="0.2">
      <c r="A479" s="46" t="s">
        <v>748</v>
      </c>
      <c r="B479" s="47" t="s">
        <v>749</v>
      </c>
      <c r="C479" s="47" t="s">
        <v>755</v>
      </c>
      <c r="D479" s="47" t="s">
        <v>756</v>
      </c>
      <c r="E479" s="26">
        <v>1624317</v>
      </c>
      <c r="F479" s="156">
        <v>1825028</v>
      </c>
      <c r="G479" s="2">
        <f t="shared" si="15"/>
        <v>200711</v>
      </c>
      <c r="H479" s="44">
        <f t="shared" si="14"/>
        <v>0.1236</v>
      </c>
      <c r="I479" s="13" t="s">
        <v>870</v>
      </c>
      <c r="J479" s="16" t="s">
        <v>870</v>
      </c>
      <c r="K479" s="13">
        <v>2016</v>
      </c>
      <c r="L479" s="64">
        <v>-7.4300000000000637</v>
      </c>
      <c r="M479" s="68">
        <v>-6.9300000000000068</v>
      </c>
      <c r="N479" s="14"/>
      <c r="O479" s="14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0" customFormat="1" x14ac:dyDescent="0.2">
      <c r="A480" s="46" t="s">
        <v>748</v>
      </c>
      <c r="B480" s="47" t="s">
        <v>749</v>
      </c>
      <c r="C480" s="47" t="s">
        <v>26</v>
      </c>
      <c r="D480" s="47" t="s">
        <v>757</v>
      </c>
      <c r="E480" s="26">
        <v>6822179</v>
      </c>
      <c r="F480" s="156">
        <v>8046248</v>
      </c>
      <c r="G480" s="2">
        <f t="shared" si="15"/>
        <v>1224069</v>
      </c>
      <c r="H480" s="44">
        <f t="shared" si="14"/>
        <v>0.1794</v>
      </c>
      <c r="I480" s="13" t="s">
        <v>870</v>
      </c>
      <c r="J480" s="16" t="s">
        <v>870</v>
      </c>
      <c r="K480" s="13" t="s">
        <v>915</v>
      </c>
      <c r="L480" s="64" t="s">
        <v>915</v>
      </c>
      <c r="M480" s="68" t="s">
        <v>915</v>
      </c>
      <c r="N480" s="14"/>
      <c r="O480" s="14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0" customFormat="1" x14ac:dyDescent="0.2">
      <c r="A481" s="46" t="s">
        <v>748</v>
      </c>
      <c r="B481" s="47" t="s">
        <v>749</v>
      </c>
      <c r="C481" s="47" t="s">
        <v>57</v>
      </c>
      <c r="D481" s="47" t="s">
        <v>758</v>
      </c>
      <c r="E481" s="26">
        <v>3240215</v>
      </c>
      <c r="F481" s="156">
        <v>3849373</v>
      </c>
      <c r="G481" s="2">
        <f t="shared" si="15"/>
        <v>609158</v>
      </c>
      <c r="H481" s="44">
        <f t="shared" si="14"/>
        <v>0.188</v>
      </c>
      <c r="I481" s="13" t="s">
        <v>870</v>
      </c>
      <c r="J481" s="16" t="s">
        <v>870</v>
      </c>
      <c r="K481" s="13" t="s">
        <v>915</v>
      </c>
      <c r="L481" s="64" t="s">
        <v>915</v>
      </c>
      <c r="M481" s="68" t="s">
        <v>915</v>
      </c>
      <c r="N481" s="14"/>
      <c r="O481" s="14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0" customFormat="1" x14ac:dyDescent="0.2">
      <c r="A482" s="46" t="s">
        <v>748</v>
      </c>
      <c r="B482" s="47" t="s">
        <v>749</v>
      </c>
      <c r="C482" s="47" t="s">
        <v>79</v>
      </c>
      <c r="D482" s="47" t="s">
        <v>759</v>
      </c>
      <c r="E482" s="26">
        <v>5471806</v>
      </c>
      <c r="F482" s="156">
        <v>6257531</v>
      </c>
      <c r="G482" s="2">
        <f t="shared" si="15"/>
        <v>785725</v>
      </c>
      <c r="H482" s="44">
        <f t="shared" si="14"/>
        <v>0.14360000000000001</v>
      </c>
      <c r="I482" s="13" t="s">
        <v>870</v>
      </c>
      <c r="J482" s="16" t="s">
        <v>870</v>
      </c>
      <c r="K482" s="13">
        <v>2016</v>
      </c>
      <c r="L482" s="64">
        <v>-57.059999999999945</v>
      </c>
      <c r="M482" s="68">
        <v>-49.019999999999982</v>
      </c>
      <c r="N482" s="14"/>
      <c r="O482" s="14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0" customFormat="1" x14ac:dyDescent="0.2">
      <c r="A483" s="46" t="s">
        <v>748</v>
      </c>
      <c r="B483" s="47" t="s">
        <v>749</v>
      </c>
      <c r="C483" s="47" t="s">
        <v>16</v>
      </c>
      <c r="D483" s="47" t="s">
        <v>760</v>
      </c>
      <c r="E483" s="26">
        <v>1845309</v>
      </c>
      <c r="F483" s="156">
        <v>2135374</v>
      </c>
      <c r="G483" s="2">
        <f t="shared" si="15"/>
        <v>290065</v>
      </c>
      <c r="H483" s="44">
        <f t="shared" si="14"/>
        <v>0.15720000000000001</v>
      </c>
      <c r="I483" s="13" t="s">
        <v>870</v>
      </c>
      <c r="J483" s="16" t="s">
        <v>870</v>
      </c>
      <c r="K483" s="13" t="s">
        <v>915</v>
      </c>
      <c r="L483" s="64" t="s">
        <v>915</v>
      </c>
      <c r="M483" s="68" t="s">
        <v>915</v>
      </c>
      <c r="N483" s="14"/>
      <c r="O483" s="14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0" customFormat="1" x14ac:dyDescent="0.2">
      <c r="A484" s="46" t="s">
        <v>748</v>
      </c>
      <c r="B484" s="47" t="s">
        <v>749</v>
      </c>
      <c r="C484" s="47" t="s">
        <v>82</v>
      </c>
      <c r="D484" s="47" t="s">
        <v>761</v>
      </c>
      <c r="E484" s="26">
        <v>3750423</v>
      </c>
      <c r="F484" s="156">
        <v>4194087</v>
      </c>
      <c r="G484" s="2">
        <f t="shared" si="15"/>
        <v>443664</v>
      </c>
      <c r="H484" s="44">
        <f t="shared" si="14"/>
        <v>0.1183</v>
      </c>
      <c r="I484" s="13" t="s">
        <v>870</v>
      </c>
      <c r="J484" s="16" t="s">
        <v>870</v>
      </c>
      <c r="K484" s="13">
        <v>2016</v>
      </c>
      <c r="L484" s="64">
        <v>-74.029999999999973</v>
      </c>
      <c r="M484" s="68">
        <v>-48.149999999999977</v>
      </c>
      <c r="N484" s="14"/>
      <c r="O484" s="1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0" customFormat="1" x14ac:dyDescent="0.2">
      <c r="A485" s="46" t="s">
        <v>748</v>
      </c>
      <c r="B485" s="47" t="s">
        <v>749</v>
      </c>
      <c r="C485" s="47" t="s">
        <v>59</v>
      </c>
      <c r="D485" s="47" t="s">
        <v>762</v>
      </c>
      <c r="E485" s="26">
        <v>1633726</v>
      </c>
      <c r="F485" s="156">
        <v>1945331</v>
      </c>
      <c r="G485" s="2">
        <f t="shared" si="15"/>
        <v>311605</v>
      </c>
      <c r="H485" s="44">
        <f t="shared" si="14"/>
        <v>0.19070000000000001</v>
      </c>
      <c r="I485" s="13" t="s">
        <v>870</v>
      </c>
      <c r="J485" s="16" t="s">
        <v>870</v>
      </c>
      <c r="K485" s="13" t="s">
        <v>915</v>
      </c>
      <c r="L485" s="64" t="s">
        <v>915</v>
      </c>
      <c r="M485" s="68" t="s">
        <v>915</v>
      </c>
      <c r="N485" s="14"/>
      <c r="O485" s="14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0" customFormat="1" x14ac:dyDescent="0.2">
      <c r="A486" s="46" t="s">
        <v>748</v>
      </c>
      <c r="B486" s="47" t="s">
        <v>749</v>
      </c>
      <c r="C486" s="47" t="s">
        <v>37</v>
      </c>
      <c r="D486" s="47" t="s">
        <v>763</v>
      </c>
      <c r="E486" s="26">
        <v>1737129</v>
      </c>
      <c r="F486" s="156">
        <v>2038246</v>
      </c>
      <c r="G486" s="2">
        <f t="shared" si="15"/>
        <v>301117</v>
      </c>
      <c r="H486" s="44">
        <f t="shared" si="14"/>
        <v>0.17330000000000001</v>
      </c>
      <c r="I486" s="13" t="s">
        <v>870</v>
      </c>
      <c r="J486" s="16" t="s">
        <v>870</v>
      </c>
      <c r="K486" s="13" t="s">
        <v>915</v>
      </c>
      <c r="L486" s="64" t="s">
        <v>915</v>
      </c>
      <c r="M486" s="68" t="s">
        <v>915</v>
      </c>
      <c r="N486" s="14"/>
      <c r="O486" s="14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0" customFormat="1" x14ac:dyDescent="0.2">
      <c r="A487" s="46" t="s">
        <v>764</v>
      </c>
      <c r="B487" s="47" t="s">
        <v>765</v>
      </c>
      <c r="C487" s="47" t="s">
        <v>766</v>
      </c>
      <c r="D487" s="47" t="s">
        <v>767</v>
      </c>
      <c r="E487" s="26">
        <v>547060</v>
      </c>
      <c r="F487" s="156">
        <v>643982</v>
      </c>
      <c r="G487" s="2">
        <f t="shared" si="15"/>
        <v>96922</v>
      </c>
      <c r="H487" s="44">
        <f t="shared" si="14"/>
        <v>0.1772</v>
      </c>
      <c r="I487" s="13" t="s">
        <v>870</v>
      </c>
      <c r="J487" s="16" t="s">
        <v>870</v>
      </c>
      <c r="K487" s="13" t="s">
        <v>915</v>
      </c>
      <c r="L487" s="64" t="s">
        <v>915</v>
      </c>
      <c r="M487" s="68" t="s">
        <v>915</v>
      </c>
      <c r="N487" s="14"/>
      <c r="O487" s="14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0" customFormat="1" x14ac:dyDescent="0.2">
      <c r="A488" s="46" t="s">
        <v>764</v>
      </c>
      <c r="B488" s="47" t="s">
        <v>765</v>
      </c>
      <c r="C488" s="47" t="s">
        <v>26</v>
      </c>
      <c r="D488" s="47" t="s">
        <v>768</v>
      </c>
      <c r="E488" s="26">
        <v>7271031</v>
      </c>
      <c r="F488" s="156">
        <v>8620343</v>
      </c>
      <c r="G488" s="2">
        <f t="shared" si="15"/>
        <v>1349312</v>
      </c>
      <c r="H488" s="44">
        <f t="shared" si="14"/>
        <v>0.18559999999999999</v>
      </c>
      <c r="I488" s="13" t="s">
        <v>870</v>
      </c>
      <c r="J488" s="16" t="s">
        <v>870</v>
      </c>
      <c r="K488" s="13">
        <v>2016</v>
      </c>
      <c r="L488" s="64">
        <v>-136.86999999999989</v>
      </c>
      <c r="M488" s="68">
        <v>-134.5</v>
      </c>
      <c r="N488" s="14"/>
      <c r="O488" s="14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0" customFormat="1" x14ac:dyDescent="0.2">
      <c r="A489" s="46" t="s">
        <v>764</v>
      </c>
      <c r="B489" s="47" t="s">
        <v>765</v>
      </c>
      <c r="C489" s="47" t="s">
        <v>57</v>
      </c>
      <c r="D489" s="47" t="s">
        <v>769</v>
      </c>
      <c r="E489" s="26">
        <v>2388499</v>
      </c>
      <c r="F489" s="156">
        <v>2790383</v>
      </c>
      <c r="G489" s="2">
        <f t="shared" si="15"/>
        <v>401884</v>
      </c>
      <c r="H489" s="44">
        <f t="shared" si="14"/>
        <v>0.16830000000000001</v>
      </c>
      <c r="I489" s="13" t="s">
        <v>870</v>
      </c>
      <c r="J489" s="16" t="s">
        <v>870</v>
      </c>
      <c r="K489" s="13">
        <v>2016</v>
      </c>
      <c r="L489" s="64">
        <v>-23.289999999999964</v>
      </c>
      <c r="M489" s="68">
        <v>-4.8500000000000227</v>
      </c>
      <c r="N489" s="14"/>
      <c r="O489" s="14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0" customFormat="1" x14ac:dyDescent="0.2">
      <c r="A490" s="46" t="s">
        <v>764</v>
      </c>
      <c r="B490" s="47" t="s">
        <v>765</v>
      </c>
      <c r="C490" s="47" t="s">
        <v>79</v>
      </c>
      <c r="D490" s="47" t="s">
        <v>770</v>
      </c>
      <c r="E490" s="26">
        <v>3610862</v>
      </c>
      <c r="F490" s="156">
        <v>4294160</v>
      </c>
      <c r="G490" s="2">
        <f t="shared" si="15"/>
        <v>683298</v>
      </c>
      <c r="H490" s="44">
        <f t="shared" si="14"/>
        <v>0.18920000000000001</v>
      </c>
      <c r="I490" s="13" t="s">
        <v>870</v>
      </c>
      <c r="J490" s="16" t="s">
        <v>870</v>
      </c>
      <c r="K490" s="13" t="s">
        <v>915</v>
      </c>
      <c r="L490" s="64" t="s">
        <v>915</v>
      </c>
      <c r="M490" s="68" t="s">
        <v>915</v>
      </c>
      <c r="N490" s="14"/>
      <c r="O490" s="14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0" customFormat="1" x14ac:dyDescent="0.2">
      <c r="A491" s="46" t="s">
        <v>764</v>
      </c>
      <c r="B491" s="47" t="s">
        <v>765</v>
      </c>
      <c r="C491" s="47" t="s">
        <v>39</v>
      </c>
      <c r="D491" s="47" t="s">
        <v>771</v>
      </c>
      <c r="E491" s="26">
        <v>386570</v>
      </c>
      <c r="F491" s="156">
        <v>486034</v>
      </c>
      <c r="G491" s="2">
        <f t="shared" si="15"/>
        <v>99464</v>
      </c>
      <c r="H491" s="44">
        <f t="shared" si="14"/>
        <v>0.25729999999999997</v>
      </c>
      <c r="I491" s="13">
        <v>1</v>
      </c>
      <c r="J491" s="16" t="s">
        <v>870</v>
      </c>
      <c r="K491" s="13">
        <v>2016</v>
      </c>
      <c r="L491" s="64">
        <v>-47.389999999999986</v>
      </c>
      <c r="M491" s="68">
        <v>-22.730000000000018</v>
      </c>
      <c r="N491" s="14"/>
      <c r="O491" s="14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0" customFormat="1" x14ac:dyDescent="0.2">
      <c r="A492" s="46" t="s">
        <v>764</v>
      </c>
      <c r="B492" s="47" t="s">
        <v>765</v>
      </c>
      <c r="C492" s="47" t="s">
        <v>138</v>
      </c>
      <c r="D492" s="47" t="s">
        <v>772</v>
      </c>
      <c r="E492" s="26">
        <v>1404516</v>
      </c>
      <c r="F492" s="156">
        <v>1616164</v>
      </c>
      <c r="G492" s="2">
        <f t="shared" si="15"/>
        <v>211648</v>
      </c>
      <c r="H492" s="44">
        <f t="shared" si="14"/>
        <v>0.1507</v>
      </c>
      <c r="I492" s="13" t="s">
        <v>870</v>
      </c>
      <c r="J492" s="16" t="s">
        <v>870</v>
      </c>
      <c r="K492" s="13" t="s">
        <v>915</v>
      </c>
      <c r="L492" s="64" t="s">
        <v>915</v>
      </c>
      <c r="M492" s="68" t="s">
        <v>915</v>
      </c>
      <c r="N492" s="14"/>
      <c r="O492" s="14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0" customFormat="1" x14ac:dyDescent="0.2">
      <c r="A493" s="46" t="s">
        <v>764</v>
      </c>
      <c r="B493" s="47" t="s">
        <v>765</v>
      </c>
      <c r="C493" s="47" t="s">
        <v>125</v>
      </c>
      <c r="D493" s="47" t="s">
        <v>773</v>
      </c>
      <c r="E493" s="26">
        <v>925786</v>
      </c>
      <c r="F493" s="156">
        <v>1114621</v>
      </c>
      <c r="G493" s="2">
        <f t="shared" si="15"/>
        <v>188835</v>
      </c>
      <c r="H493" s="44">
        <f t="shared" si="14"/>
        <v>0.20399999999999999</v>
      </c>
      <c r="I493" s="13" t="s">
        <v>870</v>
      </c>
      <c r="J493" s="16" t="s">
        <v>870</v>
      </c>
      <c r="K493" s="13" t="s">
        <v>915</v>
      </c>
      <c r="L493" s="64" t="s">
        <v>915</v>
      </c>
      <c r="M493" s="68" t="s">
        <v>915</v>
      </c>
      <c r="N493" s="14"/>
      <c r="O493" s="14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0" customFormat="1" x14ac:dyDescent="0.2">
      <c r="A494" s="46" t="s">
        <v>764</v>
      </c>
      <c r="B494" s="47" t="s">
        <v>765</v>
      </c>
      <c r="C494" s="47" t="s">
        <v>69</v>
      </c>
      <c r="D494" s="47" t="s">
        <v>774</v>
      </c>
      <c r="E494" s="26">
        <v>125123</v>
      </c>
      <c r="F494" s="156">
        <v>37852</v>
      </c>
      <c r="G494" s="2">
        <f t="shared" si="15"/>
        <v>-87271</v>
      </c>
      <c r="H494" s="44">
        <f t="shared" si="14"/>
        <v>-0.69750000000000001</v>
      </c>
      <c r="I494" s="13">
        <v>1</v>
      </c>
      <c r="J494" s="16">
        <v>1</v>
      </c>
      <c r="K494" s="13">
        <v>2016</v>
      </c>
      <c r="L494" s="64">
        <v>-20.740000000000009</v>
      </c>
      <c r="M494" s="68">
        <v>-16.939999999999998</v>
      </c>
      <c r="N494" s="14"/>
      <c r="O494" s="1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0" customFormat="1" x14ac:dyDescent="0.2">
      <c r="A495" s="46" t="s">
        <v>775</v>
      </c>
      <c r="B495" s="47" t="s">
        <v>776</v>
      </c>
      <c r="C495" s="47" t="s">
        <v>510</v>
      </c>
      <c r="D495" s="47" t="s">
        <v>777</v>
      </c>
      <c r="E495" s="26">
        <v>145871</v>
      </c>
      <c r="F495" s="156">
        <v>177510</v>
      </c>
      <c r="G495" s="2">
        <f t="shared" si="15"/>
        <v>31639</v>
      </c>
      <c r="H495" s="44">
        <f t="shared" si="14"/>
        <v>0.21690000000000001</v>
      </c>
      <c r="I495" s="13" t="s">
        <v>870</v>
      </c>
      <c r="J495" s="16" t="s">
        <v>870</v>
      </c>
      <c r="K495" s="13">
        <v>2016</v>
      </c>
      <c r="L495" s="64">
        <v>-3.8299999999999983</v>
      </c>
      <c r="M495" s="68">
        <v>-4.5599999999999881</v>
      </c>
      <c r="N495" s="14"/>
      <c r="O495" s="14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0" customFormat="1" x14ac:dyDescent="0.2">
      <c r="A496" s="46" t="s">
        <v>775</v>
      </c>
      <c r="B496" s="47" t="s">
        <v>776</v>
      </c>
      <c r="C496" s="47" t="s">
        <v>778</v>
      </c>
      <c r="D496" s="47" t="s">
        <v>779</v>
      </c>
      <c r="E496" s="26">
        <v>49988</v>
      </c>
      <c r="F496" s="156">
        <v>49988</v>
      </c>
      <c r="G496" s="2">
        <f t="shared" si="15"/>
        <v>0</v>
      </c>
      <c r="H496" s="44">
        <f t="shared" si="14"/>
        <v>0</v>
      </c>
      <c r="I496" s="13">
        <v>1</v>
      </c>
      <c r="J496" s="16">
        <v>1</v>
      </c>
      <c r="K496" s="13" t="s">
        <v>915</v>
      </c>
      <c r="L496" s="64" t="s">
        <v>915</v>
      </c>
      <c r="M496" s="68" t="s">
        <v>915</v>
      </c>
      <c r="N496" s="14"/>
      <c r="O496" s="14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0" customFormat="1" x14ac:dyDescent="0.2">
      <c r="A497" s="46" t="s">
        <v>775</v>
      </c>
      <c r="B497" s="47" t="s">
        <v>776</v>
      </c>
      <c r="C497" s="47" t="s">
        <v>26</v>
      </c>
      <c r="D497" s="47" t="s">
        <v>780</v>
      </c>
      <c r="E497" s="26">
        <v>215147</v>
      </c>
      <c r="F497" s="156">
        <v>321228</v>
      </c>
      <c r="G497" s="2">
        <f t="shared" si="15"/>
        <v>106081</v>
      </c>
      <c r="H497" s="44">
        <f t="shared" si="14"/>
        <v>0.49309999999999998</v>
      </c>
      <c r="I497" s="13" t="s">
        <v>870</v>
      </c>
      <c r="J497" s="16" t="s">
        <v>870</v>
      </c>
      <c r="K497" s="13" t="s">
        <v>915</v>
      </c>
      <c r="L497" s="64" t="s">
        <v>915</v>
      </c>
      <c r="M497" s="68" t="s">
        <v>915</v>
      </c>
      <c r="N497" s="14"/>
      <c r="O497" s="14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0" customFormat="1" x14ac:dyDescent="0.2">
      <c r="A498" s="46" t="s">
        <v>775</v>
      </c>
      <c r="B498" s="47" t="s">
        <v>776</v>
      </c>
      <c r="C498" s="47" t="s">
        <v>215</v>
      </c>
      <c r="D498" s="47" t="s">
        <v>781</v>
      </c>
      <c r="E498" s="26">
        <v>8494932</v>
      </c>
      <c r="F498" s="156">
        <v>10318506</v>
      </c>
      <c r="G498" s="2">
        <f t="shared" si="15"/>
        <v>1823574</v>
      </c>
      <c r="H498" s="44">
        <f t="shared" si="14"/>
        <v>0.2147</v>
      </c>
      <c r="I498" s="13" t="s">
        <v>870</v>
      </c>
      <c r="J498" s="16" t="s">
        <v>870</v>
      </c>
      <c r="K498" s="13" t="s">
        <v>915</v>
      </c>
      <c r="L498" s="64" t="s">
        <v>915</v>
      </c>
      <c r="M498" s="68" t="s">
        <v>915</v>
      </c>
      <c r="N498" s="14"/>
      <c r="O498" s="14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0" customFormat="1" x14ac:dyDescent="0.2">
      <c r="A499" s="46" t="s">
        <v>775</v>
      </c>
      <c r="B499" s="47" t="s">
        <v>776</v>
      </c>
      <c r="C499" s="47" t="s">
        <v>39</v>
      </c>
      <c r="D499" s="47" t="s">
        <v>782</v>
      </c>
      <c r="E499" s="26">
        <v>75394</v>
      </c>
      <c r="F499" s="156">
        <v>139310</v>
      </c>
      <c r="G499" s="2">
        <f t="shared" si="15"/>
        <v>63916</v>
      </c>
      <c r="H499" s="44">
        <f t="shared" si="14"/>
        <v>0.8478</v>
      </c>
      <c r="I499" s="13" t="s">
        <v>870</v>
      </c>
      <c r="J499" s="16" t="s">
        <v>870</v>
      </c>
      <c r="K499" s="13" t="s">
        <v>915</v>
      </c>
      <c r="L499" s="64" t="s">
        <v>915</v>
      </c>
      <c r="M499" s="68" t="s">
        <v>915</v>
      </c>
      <c r="N499" s="14"/>
      <c r="O499" s="14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0" customFormat="1" x14ac:dyDescent="0.2">
      <c r="A500" s="46" t="s">
        <v>775</v>
      </c>
      <c r="B500" s="47" t="s">
        <v>776</v>
      </c>
      <c r="C500" s="47" t="s">
        <v>378</v>
      </c>
      <c r="D500" s="47" t="s">
        <v>783</v>
      </c>
      <c r="E500" s="26">
        <v>2025846</v>
      </c>
      <c r="F500" s="156">
        <v>2433942</v>
      </c>
      <c r="G500" s="2">
        <f t="shared" si="15"/>
        <v>408096</v>
      </c>
      <c r="H500" s="44">
        <f t="shared" si="14"/>
        <v>0.2014</v>
      </c>
      <c r="I500" s="13" t="s">
        <v>870</v>
      </c>
      <c r="J500" s="16" t="s">
        <v>870</v>
      </c>
      <c r="K500" s="13">
        <v>2016</v>
      </c>
      <c r="L500" s="64">
        <v>-5.6300000000001091</v>
      </c>
      <c r="M500" s="68">
        <v>-11.25</v>
      </c>
      <c r="N500" s="14"/>
      <c r="O500" s="14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0" customFormat="1" x14ac:dyDescent="0.2">
      <c r="A501" s="46" t="s">
        <v>775</v>
      </c>
      <c r="B501" s="47" t="s">
        <v>776</v>
      </c>
      <c r="C501" s="47" t="s">
        <v>603</v>
      </c>
      <c r="D501" s="47" t="s">
        <v>784</v>
      </c>
      <c r="E501" s="26">
        <v>626521</v>
      </c>
      <c r="F501" s="156">
        <v>773140</v>
      </c>
      <c r="G501" s="2">
        <f t="shared" si="15"/>
        <v>146619</v>
      </c>
      <c r="H501" s="44">
        <f t="shared" si="14"/>
        <v>0.23400000000000001</v>
      </c>
      <c r="I501" s="13" t="s">
        <v>870</v>
      </c>
      <c r="J501" s="16" t="s">
        <v>870</v>
      </c>
      <c r="K501" s="13" t="s">
        <v>915</v>
      </c>
      <c r="L501" s="64" t="s">
        <v>915</v>
      </c>
      <c r="M501" s="68" t="s">
        <v>915</v>
      </c>
      <c r="N501" s="14"/>
      <c r="O501" s="14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0" customFormat="1" x14ac:dyDescent="0.2">
      <c r="A502" s="46" t="s">
        <v>775</v>
      </c>
      <c r="B502" s="47" t="s">
        <v>776</v>
      </c>
      <c r="C502" s="47" t="s">
        <v>785</v>
      </c>
      <c r="D502" s="47" t="s">
        <v>786</v>
      </c>
      <c r="E502" s="26">
        <v>20910</v>
      </c>
      <c r="F502" s="156">
        <v>63609</v>
      </c>
      <c r="G502" s="2">
        <f t="shared" si="15"/>
        <v>42699</v>
      </c>
      <c r="H502" s="44">
        <f t="shared" si="14"/>
        <v>2.0419999999999998</v>
      </c>
      <c r="I502" s="13">
        <v>1</v>
      </c>
      <c r="J502" s="16" t="s">
        <v>870</v>
      </c>
      <c r="K502" s="13" t="s">
        <v>915</v>
      </c>
      <c r="L502" s="64" t="s">
        <v>915</v>
      </c>
      <c r="M502" s="68" t="s">
        <v>915</v>
      </c>
      <c r="N502" s="14"/>
      <c r="O502" s="14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0" customFormat="1" x14ac:dyDescent="0.2">
      <c r="A503" s="46" t="s">
        <v>775</v>
      </c>
      <c r="B503" s="47" t="s">
        <v>776</v>
      </c>
      <c r="C503" s="47" t="s">
        <v>787</v>
      </c>
      <c r="D503" s="47" t="s">
        <v>788</v>
      </c>
      <c r="E503" s="26">
        <v>581354</v>
      </c>
      <c r="F503" s="156">
        <v>853528</v>
      </c>
      <c r="G503" s="2">
        <f t="shared" si="15"/>
        <v>272174</v>
      </c>
      <c r="H503" s="44">
        <f t="shared" si="14"/>
        <v>0.46820000000000001</v>
      </c>
      <c r="I503" s="13" t="s">
        <v>870</v>
      </c>
      <c r="J503" s="16" t="s">
        <v>870</v>
      </c>
      <c r="K503" s="13" t="s">
        <v>915</v>
      </c>
      <c r="L503" s="64" t="s">
        <v>915</v>
      </c>
      <c r="M503" s="68" t="s">
        <v>915</v>
      </c>
      <c r="N503" s="14"/>
      <c r="O503" s="14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0" customFormat="1" x14ac:dyDescent="0.2">
      <c r="A504" s="46" t="s">
        <v>789</v>
      </c>
      <c r="B504" s="47" t="s">
        <v>790</v>
      </c>
      <c r="C504" s="47" t="s">
        <v>510</v>
      </c>
      <c r="D504" s="47" t="s">
        <v>792</v>
      </c>
      <c r="E504" s="26">
        <v>151949</v>
      </c>
      <c r="F504" s="156">
        <v>164651</v>
      </c>
      <c r="G504" s="2">
        <f t="shared" si="15"/>
        <v>12702</v>
      </c>
      <c r="H504" s="44">
        <f t="shared" si="14"/>
        <v>8.3599999999999994E-2</v>
      </c>
      <c r="I504" s="13" t="s">
        <v>870</v>
      </c>
      <c r="J504" s="16" t="s">
        <v>870</v>
      </c>
      <c r="K504" s="13">
        <v>2016</v>
      </c>
      <c r="L504" s="64">
        <v>-18.980000000000004</v>
      </c>
      <c r="M504" s="68">
        <v>-9.259999999999998</v>
      </c>
      <c r="N504" s="14"/>
      <c r="O504" s="1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0" customFormat="1" x14ac:dyDescent="0.2">
      <c r="A505" s="46" t="s">
        <v>789</v>
      </c>
      <c r="B505" s="47" t="s">
        <v>790</v>
      </c>
      <c r="C505" s="47" t="s">
        <v>215</v>
      </c>
      <c r="D505" s="47" t="s">
        <v>791</v>
      </c>
      <c r="E505" s="26">
        <v>1044533</v>
      </c>
      <c r="F505" s="156">
        <v>1271930</v>
      </c>
      <c r="G505" s="2">
        <f t="shared" si="15"/>
        <v>227397</v>
      </c>
      <c r="H505" s="44">
        <f t="shared" si="14"/>
        <v>0.2177</v>
      </c>
      <c r="I505" s="13" t="s">
        <v>870</v>
      </c>
      <c r="J505" s="16" t="s">
        <v>870</v>
      </c>
      <c r="K505" s="13" t="s">
        <v>915</v>
      </c>
      <c r="L505" s="64" t="s">
        <v>915</v>
      </c>
      <c r="M505" s="68" t="s">
        <v>915</v>
      </c>
      <c r="N505" s="14"/>
      <c r="O505" s="14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0" customFormat="1" x14ac:dyDescent="0.2">
      <c r="A506" s="46" t="s">
        <v>789</v>
      </c>
      <c r="B506" s="47" t="s">
        <v>790</v>
      </c>
      <c r="C506" s="47" t="s">
        <v>793</v>
      </c>
      <c r="D506" s="47" t="s">
        <v>794</v>
      </c>
      <c r="E506" s="26">
        <v>3111956</v>
      </c>
      <c r="F506" s="156">
        <v>3720939</v>
      </c>
      <c r="G506" s="2">
        <f t="shared" si="15"/>
        <v>608983</v>
      </c>
      <c r="H506" s="44">
        <f t="shared" si="14"/>
        <v>0.19570000000000001</v>
      </c>
      <c r="I506" s="13" t="s">
        <v>870</v>
      </c>
      <c r="J506" s="16" t="s">
        <v>870</v>
      </c>
      <c r="K506" s="13" t="s">
        <v>915</v>
      </c>
      <c r="L506" s="64" t="s">
        <v>915</v>
      </c>
      <c r="M506" s="68" t="s">
        <v>915</v>
      </c>
      <c r="N506" s="14"/>
      <c r="O506" s="14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0" customFormat="1" x14ac:dyDescent="0.2">
      <c r="A507" s="46" t="s">
        <v>789</v>
      </c>
      <c r="B507" s="47" t="s">
        <v>790</v>
      </c>
      <c r="C507" s="47" t="s">
        <v>795</v>
      </c>
      <c r="D507" s="47" t="s">
        <v>796</v>
      </c>
      <c r="E507" s="26">
        <v>910898</v>
      </c>
      <c r="F507" s="156">
        <v>1032573</v>
      </c>
      <c r="G507" s="2">
        <f t="shared" si="15"/>
        <v>121675</v>
      </c>
      <c r="H507" s="44">
        <f t="shared" si="14"/>
        <v>0.1336</v>
      </c>
      <c r="I507" s="13" t="s">
        <v>870</v>
      </c>
      <c r="J507" s="16" t="s">
        <v>870</v>
      </c>
      <c r="K507" s="13">
        <v>2016</v>
      </c>
      <c r="L507" s="64">
        <v>-16.460000000000036</v>
      </c>
      <c r="M507" s="68">
        <v>-14.379999999999995</v>
      </c>
      <c r="N507" s="14"/>
      <c r="O507" s="14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0" customFormat="1" x14ac:dyDescent="0.2">
      <c r="A508" s="46" t="s">
        <v>797</v>
      </c>
      <c r="B508" s="47" t="s">
        <v>798</v>
      </c>
      <c r="C508" s="47" t="s">
        <v>711</v>
      </c>
      <c r="D508" s="47" t="s">
        <v>799</v>
      </c>
      <c r="E508" s="26">
        <v>1091114</v>
      </c>
      <c r="F508" s="156">
        <v>1305304</v>
      </c>
      <c r="G508" s="2">
        <f t="shared" si="15"/>
        <v>214190</v>
      </c>
      <c r="H508" s="44">
        <f t="shared" si="14"/>
        <v>0.1963</v>
      </c>
      <c r="I508" s="13" t="s">
        <v>870</v>
      </c>
      <c r="J508" s="16" t="s">
        <v>870</v>
      </c>
      <c r="K508" s="13" t="s">
        <v>915</v>
      </c>
      <c r="L508" s="64" t="s">
        <v>915</v>
      </c>
      <c r="M508" s="68" t="s">
        <v>915</v>
      </c>
      <c r="N508" s="14"/>
      <c r="O508" s="14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0" customFormat="1" x14ac:dyDescent="0.2">
      <c r="A509" s="48" t="s">
        <v>797</v>
      </c>
      <c r="B509" s="49" t="s">
        <v>798</v>
      </c>
      <c r="C509" s="49" t="s">
        <v>800</v>
      </c>
      <c r="D509" s="49" t="s">
        <v>801</v>
      </c>
      <c r="E509" s="26">
        <v>2159684</v>
      </c>
      <c r="F509" s="156">
        <v>2386952</v>
      </c>
      <c r="G509" s="2">
        <f t="shared" si="15"/>
        <v>227268</v>
      </c>
      <c r="H509" s="44">
        <f t="shared" si="14"/>
        <v>0.1052</v>
      </c>
      <c r="I509" s="13" t="s">
        <v>870</v>
      </c>
      <c r="J509" s="16" t="s">
        <v>870</v>
      </c>
      <c r="K509" s="13" t="s">
        <v>915</v>
      </c>
      <c r="L509" s="64" t="s">
        <v>915</v>
      </c>
      <c r="M509" s="68" t="s">
        <v>915</v>
      </c>
      <c r="N509" s="14"/>
      <c r="O509" s="14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0" customFormat="1" x14ac:dyDescent="0.2">
      <c r="A510" s="48" t="s">
        <v>797</v>
      </c>
      <c r="B510" s="49" t="s">
        <v>798</v>
      </c>
      <c r="C510" s="49" t="s">
        <v>579</v>
      </c>
      <c r="D510" s="49" t="s">
        <v>802</v>
      </c>
      <c r="E510" s="26">
        <v>1481544</v>
      </c>
      <c r="F510" s="156">
        <v>1645176</v>
      </c>
      <c r="G510" s="2">
        <f t="shared" si="15"/>
        <v>163632</v>
      </c>
      <c r="H510" s="44">
        <f t="shared" si="14"/>
        <v>0.1104</v>
      </c>
      <c r="I510" s="13" t="s">
        <v>870</v>
      </c>
      <c r="J510" s="16" t="s">
        <v>870</v>
      </c>
      <c r="K510" s="13" t="s">
        <v>915</v>
      </c>
      <c r="L510" s="64" t="s">
        <v>915</v>
      </c>
      <c r="M510" s="68" t="s">
        <v>915</v>
      </c>
      <c r="N510" s="14"/>
      <c r="O510" s="14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0" customFormat="1" x14ac:dyDescent="0.2">
      <c r="A511" s="48" t="s">
        <v>797</v>
      </c>
      <c r="B511" s="49" t="s">
        <v>798</v>
      </c>
      <c r="C511" s="49" t="s">
        <v>803</v>
      </c>
      <c r="D511" s="49" t="s">
        <v>874</v>
      </c>
      <c r="E511" s="26">
        <v>2855158</v>
      </c>
      <c r="F511" s="156">
        <v>3166295</v>
      </c>
      <c r="G511" s="2">
        <f t="shared" si="15"/>
        <v>311137</v>
      </c>
      <c r="H511" s="44">
        <f t="shared" si="14"/>
        <v>0.109</v>
      </c>
      <c r="I511" s="13" t="s">
        <v>870</v>
      </c>
      <c r="J511" s="16" t="s">
        <v>870</v>
      </c>
      <c r="K511" s="13" t="s">
        <v>915</v>
      </c>
      <c r="L511" s="64" t="s">
        <v>915</v>
      </c>
      <c r="M511" s="68" t="s">
        <v>915</v>
      </c>
      <c r="N511" s="14"/>
      <c r="O511" s="14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0" customFormat="1" x14ac:dyDescent="0.2">
      <c r="A512" s="48" t="s">
        <v>797</v>
      </c>
      <c r="B512" s="49" t="s">
        <v>798</v>
      </c>
      <c r="C512" s="49" t="s">
        <v>860</v>
      </c>
      <c r="D512" s="49" t="s">
        <v>875</v>
      </c>
      <c r="E512" s="26">
        <v>1693241</v>
      </c>
      <c r="F512" s="156">
        <v>1900701</v>
      </c>
      <c r="G512" s="2">
        <f t="shared" si="15"/>
        <v>207460</v>
      </c>
      <c r="H512" s="44">
        <f t="shared" si="14"/>
        <v>0.1225</v>
      </c>
      <c r="I512" s="13" t="s">
        <v>870</v>
      </c>
      <c r="J512" s="16" t="s">
        <v>870</v>
      </c>
      <c r="K512" s="13" t="s">
        <v>915</v>
      </c>
      <c r="L512" s="64" t="s">
        <v>915</v>
      </c>
      <c r="M512" s="68" t="s">
        <v>915</v>
      </c>
      <c r="N512" s="14"/>
      <c r="O512" s="14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0" customFormat="1" x14ac:dyDescent="0.2">
      <c r="A513" s="48" t="s">
        <v>797</v>
      </c>
      <c r="B513" s="49" t="s">
        <v>798</v>
      </c>
      <c r="C513" s="49" t="s">
        <v>861</v>
      </c>
      <c r="D513" s="49" t="s">
        <v>876</v>
      </c>
      <c r="E513" s="26">
        <v>1449215</v>
      </c>
      <c r="F513" s="156">
        <v>1619789</v>
      </c>
      <c r="G513" s="2">
        <f t="shared" si="15"/>
        <v>170574</v>
      </c>
      <c r="H513" s="44">
        <f t="shared" si="14"/>
        <v>0.1177</v>
      </c>
      <c r="I513" s="13" t="s">
        <v>870</v>
      </c>
      <c r="J513" s="16" t="s">
        <v>870</v>
      </c>
      <c r="K513" s="13" t="s">
        <v>915</v>
      </c>
      <c r="L513" s="64" t="s">
        <v>915</v>
      </c>
      <c r="M513" s="68" t="s">
        <v>915</v>
      </c>
      <c r="N513" s="14"/>
      <c r="O513" s="14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0" customFormat="1" x14ac:dyDescent="0.2">
      <c r="A514" s="48" t="s">
        <v>797</v>
      </c>
      <c r="B514" s="49" t="s">
        <v>798</v>
      </c>
      <c r="C514" s="49" t="s">
        <v>862</v>
      </c>
      <c r="D514" s="49" t="s">
        <v>877</v>
      </c>
      <c r="E514" s="26">
        <v>879230</v>
      </c>
      <c r="F514" s="156">
        <v>933600</v>
      </c>
      <c r="G514" s="2">
        <f t="shared" si="15"/>
        <v>54370</v>
      </c>
      <c r="H514" s="44">
        <f t="shared" si="14"/>
        <v>6.1800000000000001E-2</v>
      </c>
      <c r="I514" s="13" t="s">
        <v>870</v>
      </c>
      <c r="J514" s="16" t="s">
        <v>870</v>
      </c>
      <c r="K514" s="13" t="s">
        <v>915</v>
      </c>
      <c r="L514" s="64" t="s">
        <v>915</v>
      </c>
      <c r="M514" s="68" t="s">
        <v>915</v>
      </c>
      <c r="N514" s="14"/>
      <c r="O514" s="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0" customFormat="1" x14ac:dyDescent="0.2">
      <c r="A515" s="48" t="s">
        <v>797</v>
      </c>
      <c r="B515" s="49" t="s">
        <v>798</v>
      </c>
      <c r="C515" s="49" t="s">
        <v>586</v>
      </c>
      <c r="D515" s="49" t="s">
        <v>804</v>
      </c>
      <c r="E515" s="26">
        <v>1385322</v>
      </c>
      <c r="F515" s="156">
        <v>1460939</v>
      </c>
      <c r="G515" s="2">
        <f t="shared" si="15"/>
        <v>75617</v>
      </c>
      <c r="H515" s="44">
        <f t="shared" si="14"/>
        <v>5.4600000000000003E-2</v>
      </c>
      <c r="I515" s="13" t="s">
        <v>870</v>
      </c>
      <c r="J515" s="16" t="s">
        <v>870</v>
      </c>
      <c r="K515" s="13">
        <v>2016</v>
      </c>
      <c r="L515" s="64">
        <v>-29.670000000000016</v>
      </c>
      <c r="M515" s="68">
        <v>8.3100000000000023</v>
      </c>
      <c r="N515" s="14"/>
      <c r="O515" s="14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0" customFormat="1" x14ac:dyDescent="0.2">
      <c r="A516" s="48" t="s">
        <v>797</v>
      </c>
      <c r="B516" s="49" t="s">
        <v>798</v>
      </c>
      <c r="C516" s="49" t="s">
        <v>587</v>
      </c>
      <c r="D516" s="49" t="s">
        <v>805</v>
      </c>
      <c r="E516" s="26">
        <v>4988121</v>
      </c>
      <c r="F516" s="156">
        <v>5625742</v>
      </c>
      <c r="G516" s="2">
        <f t="shared" si="15"/>
        <v>637621</v>
      </c>
      <c r="H516" s="44">
        <f t="shared" si="14"/>
        <v>0.1278</v>
      </c>
      <c r="I516" s="13" t="s">
        <v>870</v>
      </c>
      <c r="J516" s="16" t="s">
        <v>870</v>
      </c>
      <c r="K516" s="13" t="s">
        <v>915</v>
      </c>
      <c r="L516" s="64" t="s">
        <v>915</v>
      </c>
      <c r="M516" s="68" t="s">
        <v>915</v>
      </c>
      <c r="N516" s="14"/>
      <c r="O516" s="14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0" customFormat="1" x14ac:dyDescent="0.2">
      <c r="A517" s="48" t="s">
        <v>797</v>
      </c>
      <c r="B517" s="49" t="s">
        <v>798</v>
      </c>
      <c r="C517" s="49" t="s">
        <v>588</v>
      </c>
      <c r="D517" s="49" t="s">
        <v>806</v>
      </c>
      <c r="E517" s="26">
        <v>499737</v>
      </c>
      <c r="F517" s="156">
        <v>563618</v>
      </c>
      <c r="G517" s="2">
        <f t="shared" si="15"/>
        <v>63881</v>
      </c>
      <c r="H517" s="44">
        <f t="shared" si="14"/>
        <v>0.1278</v>
      </c>
      <c r="I517" s="13" t="s">
        <v>870</v>
      </c>
      <c r="J517" s="16" t="s">
        <v>870</v>
      </c>
      <c r="K517" s="13" t="s">
        <v>915</v>
      </c>
      <c r="L517" s="64" t="s">
        <v>915</v>
      </c>
      <c r="M517" s="68" t="s">
        <v>915</v>
      </c>
      <c r="N517" s="14"/>
      <c r="O517" s="14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0" customFormat="1" x14ac:dyDescent="0.2">
      <c r="A518" s="48" t="s">
        <v>797</v>
      </c>
      <c r="B518" s="49" t="s">
        <v>798</v>
      </c>
      <c r="C518" s="49" t="s">
        <v>863</v>
      </c>
      <c r="D518" s="49" t="s">
        <v>878</v>
      </c>
      <c r="E518" s="26">
        <v>983502</v>
      </c>
      <c r="F518" s="156">
        <v>1096703</v>
      </c>
      <c r="G518" s="2">
        <f t="shared" si="15"/>
        <v>113201</v>
      </c>
      <c r="H518" s="44">
        <f t="shared" si="14"/>
        <v>0.11509999999999999</v>
      </c>
      <c r="I518" s="13" t="s">
        <v>870</v>
      </c>
      <c r="J518" s="16" t="s">
        <v>870</v>
      </c>
      <c r="K518" s="13" t="s">
        <v>915</v>
      </c>
      <c r="L518" s="64" t="s">
        <v>915</v>
      </c>
      <c r="M518" s="68" t="s">
        <v>915</v>
      </c>
      <c r="N518" s="14"/>
      <c r="O518" s="14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84523285</v>
      </c>
      <c r="F519" s="156">
        <v>103187638</v>
      </c>
      <c r="G519" s="2">
        <f t="shared" si="15"/>
        <v>18664353</v>
      </c>
      <c r="H519" s="44">
        <f t="shared" si="14"/>
        <v>0.2208</v>
      </c>
      <c r="I519" s="13" t="s">
        <v>870</v>
      </c>
      <c r="J519" s="16" t="s">
        <v>870</v>
      </c>
      <c r="K519" s="13">
        <v>2016</v>
      </c>
      <c r="L519" s="64">
        <v>-2176.2499999999927</v>
      </c>
      <c r="M519" s="68">
        <v>-931.90000000000146</v>
      </c>
      <c r="N519" s="14"/>
      <c r="O519" s="14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15304157</v>
      </c>
      <c r="F520" s="156">
        <v>18264264</v>
      </c>
      <c r="G520" s="2">
        <f t="shared" si="15"/>
        <v>2960107</v>
      </c>
      <c r="H520" s="44">
        <f t="shared" si="14"/>
        <v>0.19339999999999999</v>
      </c>
      <c r="I520" s="13" t="s">
        <v>870</v>
      </c>
      <c r="J520" s="16" t="s">
        <v>870</v>
      </c>
      <c r="K520" s="13">
        <v>2016</v>
      </c>
      <c r="L520" s="64">
        <v>-81.289999999999964</v>
      </c>
      <c r="M520" s="68">
        <v>-99.420000000000073</v>
      </c>
      <c r="N520" s="14"/>
      <c r="O520" s="14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44358079</v>
      </c>
      <c r="F521" s="156">
        <v>54947378</v>
      </c>
      <c r="G521" s="2">
        <f t="shared" si="15"/>
        <v>10589299</v>
      </c>
      <c r="H521" s="44">
        <f t="shared" ref="H521:H550" si="16">ROUND(G521/E521,4)</f>
        <v>0.2387</v>
      </c>
      <c r="I521" s="13" t="s">
        <v>870</v>
      </c>
      <c r="J521" s="16" t="s">
        <v>870</v>
      </c>
      <c r="K521" s="13" t="s">
        <v>915</v>
      </c>
      <c r="L521" s="64" t="s">
        <v>915</v>
      </c>
      <c r="M521" s="68" t="s">
        <v>915</v>
      </c>
      <c r="N521" s="14"/>
      <c r="O521" s="14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9793302</v>
      </c>
      <c r="F522" s="156">
        <v>13329122</v>
      </c>
      <c r="G522" s="2">
        <f t="shared" ref="G522:G550" si="17">SUM(F522-E522)</f>
        <v>3535820</v>
      </c>
      <c r="H522" s="44">
        <f t="shared" si="16"/>
        <v>0.36099999999999999</v>
      </c>
      <c r="I522" s="13" t="s">
        <v>870</v>
      </c>
      <c r="J522" s="16" t="s">
        <v>870</v>
      </c>
      <c r="K522" s="13" t="s">
        <v>915</v>
      </c>
      <c r="L522" s="64" t="s">
        <v>915</v>
      </c>
      <c r="M522" s="68" t="s">
        <v>915</v>
      </c>
      <c r="N522" s="14"/>
      <c r="O522" s="14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21989855</v>
      </c>
      <c r="F523" s="156">
        <v>29366364</v>
      </c>
      <c r="G523" s="2">
        <f t="shared" si="17"/>
        <v>7376509</v>
      </c>
      <c r="H523" s="44">
        <f t="shared" si="16"/>
        <v>0.33550000000000002</v>
      </c>
      <c r="I523" s="13" t="s">
        <v>870</v>
      </c>
      <c r="J523" s="16" t="s">
        <v>870</v>
      </c>
      <c r="K523" s="13" t="s">
        <v>915</v>
      </c>
      <c r="L523" s="64" t="s">
        <v>915</v>
      </c>
      <c r="M523" s="68" t="s">
        <v>915</v>
      </c>
      <c r="N523" s="14"/>
      <c r="O523" s="14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7605371</v>
      </c>
      <c r="F524" s="156">
        <v>9124766</v>
      </c>
      <c r="G524" s="2">
        <f t="shared" si="17"/>
        <v>1519395</v>
      </c>
      <c r="H524" s="44">
        <f t="shared" si="16"/>
        <v>0.19980000000000001</v>
      </c>
      <c r="I524" s="13" t="s">
        <v>870</v>
      </c>
      <c r="J524" s="16" t="s">
        <v>870</v>
      </c>
      <c r="K524" s="13" t="s">
        <v>915</v>
      </c>
      <c r="L524" s="64" t="s">
        <v>915</v>
      </c>
      <c r="M524" s="68" t="s">
        <v>915</v>
      </c>
      <c r="N524" s="14"/>
      <c r="O524" s="1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7005233</v>
      </c>
      <c r="F525" s="156">
        <v>8363030</v>
      </c>
      <c r="G525" s="2">
        <f t="shared" si="17"/>
        <v>1357797</v>
      </c>
      <c r="H525" s="44">
        <f t="shared" si="16"/>
        <v>0.1938</v>
      </c>
      <c r="I525" s="13" t="s">
        <v>870</v>
      </c>
      <c r="J525" s="16" t="s">
        <v>870</v>
      </c>
      <c r="K525" s="13" t="s">
        <v>915</v>
      </c>
      <c r="L525" s="64" t="s">
        <v>915</v>
      </c>
      <c r="M525" s="68" t="s">
        <v>915</v>
      </c>
      <c r="N525" s="14"/>
      <c r="O525" s="14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3424394</v>
      </c>
      <c r="F526" s="156">
        <v>4162277</v>
      </c>
      <c r="G526" s="2">
        <f t="shared" si="17"/>
        <v>737883</v>
      </c>
      <c r="H526" s="44">
        <f t="shared" si="16"/>
        <v>0.2155</v>
      </c>
      <c r="I526" s="13" t="s">
        <v>870</v>
      </c>
      <c r="J526" s="16" t="s">
        <v>870</v>
      </c>
      <c r="K526" s="13" t="s">
        <v>915</v>
      </c>
      <c r="L526" s="64" t="s">
        <v>915</v>
      </c>
      <c r="M526" s="68" t="s">
        <v>915</v>
      </c>
      <c r="N526" s="14"/>
      <c r="O526" s="14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38430654</v>
      </c>
      <c r="F527" s="156">
        <v>48175028</v>
      </c>
      <c r="G527" s="2">
        <f t="shared" si="17"/>
        <v>9744374</v>
      </c>
      <c r="H527" s="44">
        <f t="shared" si="16"/>
        <v>0.25359999999999999</v>
      </c>
      <c r="I527" s="13" t="s">
        <v>870</v>
      </c>
      <c r="J527" s="16" t="s">
        <v>870</v>
      </c>
      <c r="K527" s="13" t="s">
        <v>915</v>
      </c>
      <c r="L527" s="64" t="s">
        <v>915</v>
      </c>
      <c r="M527" s="68" t="s">
        <v>915</v>
      </c>
      <c r="N527" s="14"/>
      <c r="O527" s="14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3128593</v>
      </c>
      <c r="F528" s="156">
        <v>3693636</v>
      </c>
      <c r="G528" s="2">
        <f t="shared" si="17"/>
        <v>565043</v>
      </c>
      <c r="H528" s="44">
        <f t="shared" si="16"/>
        <v>0.18060000000000001</v>
      </c>
      <c r="I528" s="13" t="s">
        <v>870</v>
      </c>
      <c r="J528" s="16" t="s">
        <v>870</v>
      </c>
      <c r="K528" s="13">
        <v>2016</v>
      </c>
      <c r="L528" s="64">
        <v>-38.619999999999891</v>
      </c>
      <c r="M528" s="68">
        <v>-30.350000000000136</v>
      </c>
      <c r="N528" s="14"/>
      <c r="O528" s="14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18173971</v>
      </c>
      <c r="F529" s="156">
        <v>23529763</v>
      </c>
      <c r="G529" s="2">
        <f t="shared" si="17"/>
        <v>5355792</v>
      </c>
      <c r="H529" s="44">
        <f t="shared" si="16"/>
        <v>0.29470000000000002</v>
      </c>
      <c r="I529" s="13" t="s">
        <v>870</v>
      </c>
      <c r="J529" s="16" t="s">
        <v>870</v>
      </c>
      <c r="K529" s="13" t="s">
        <v>915</v>
      </c>
      <c r="L529" s="64" t="s">
        <v>915</v>
      </c>
      <c r="M529" s="68" t="s">
        <v>915</v>
      </c>
      <c r="N529" s="14"/>
      <c r="O529" s="14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8362445</v>
      </c>
      <c r="F530" s="156">
        <v>9955133</v>
      </c>
      <c r="G530" s="2">
        <f t="shared" si="17"/>
        <v>1592688</v>
      </c>
      <c r="H530" s="44">
        <f t="shared" si="16"/>
        <v>0.1905</v>
      </c>
      <c r="I530" s="13" t="s">
        <v>870</v>
      </c>
      <c r="J530" s="16" t="s">
        <v>870</v>
      </c>
      <c r="K530" s="13" t="s">
        <v>915</v>
      </c>
      <c r="L530" s="64" t="s">
        <v>915</v>
      </c>
      <c r="M530" s="68" t="s">
        <v>915</v>
      </c>
      <c r="N530" s="14"/>
      <c r="O530" s="14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1545768</v>
      </c>
      <c r="F531" s="156">
        <v>1875138</v>
      </c>
      <c r="G531" s="2">
        <f t="shared" si="17"/>
        <v>329370</v>
      </c>
      <c r="H531" s="44">
        <f t="shared" si="16"/>
        <v>0.21310000000000001</v>
      </c>
      <c r="I531" s="13" t="s">
        <v>870</v>
      </c>
      <c r="J531" s="16" t="s">
        <v>870</v>
      </c>
      <c r="K531" s="13" t="s">
        <v>915</v>
      </c>
      <c r="L531" s="64" t="s">
        <v>915</v>
      </c>
      <c r="M531" s="68" t="s">
        <v>915</v>
      </c>
      <c r="N531" s="14"/>
      <c r="O531" s="14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1420048</v>
      </c>
      <c r="F532" s="156">
        <v>1682523</v>
      </c>
      <c r="G532" s="2">
        <f t="shared" si="17"/>
        <v>262475</v>
      </c>
      <c r="H532" s="44">
        <f t="shared" si="16"/>
        <v>0.18479999999999999</v>
      </c>
      <c r="I532" s="13" t="s">
        <v>870</v>
      </c>
      <c r="J532" s="16" t="s">
        <v>870</v>
      </c>
      <c r="K532" s="13" t="s">
        <v>915</v>
      </c>
      <c r="L532" s="64" t="s">
        <v>915</v>
      </c>
      <c r="M532" s="68" t="s">
        <v>915</v>
      </c>
      <c r="N532" s="14"/>
      <c r="O532" s="14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9680169</v>
      </c>
      <c r="F533" s="156">
        <v>11567229</v>
      </c>
      <c r="G533" s="2">
        <f t="shared" si="17"/>
        <v>1887060</v>
      </c>
      <c r="H533" s="44">
        <f t="shared" si="16"/>
        <v>0.19489999999999999</v>
      </c>
      <c r="I533" s="13" t="s">
        <v>870</v>
      </c>
      <c r="J533" s="16" t="s">
        <v>870</v>
      </c>
      <c r="K533" s="13" t="s">
        <v>915</v>
      </c>
      <c r="L533" s="64" t="s">
        <v>915</v>
      </c>
      <c r="M533" s="68" t="s">
        <v>915</v>
      </c>
      <c r="N533" s="14"/>
      <c r="O533" s="14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7585727</v>
      </c>
      <c r="F534" s="156">
        <v>8923851</v>
      </c>
      <c r="G534" s="2">
        <f t="shared" si="17"/>
        <v>1338124</v>
      </c>
      <c r="H534" s="44">
        <f t="shared" si="16"/>
        <v>0.1764</v>
      </c>
      <c r="I534" s="13" t="s">
        <v>870</v>
      </c>
      <c r="J534" s="16" t="s">
        <v>870</v>
      </c>
      <c r="K534" s="13" t="s">
        <v>915</v>
      </c>
      <c r="L534" s="64" t="s">
        <v>915</v>
      </c>
      <c r="M534" s="68" t="s">
        <v>915</v>
      </c>
      <c r="N534" s="14"/>
      <c r="O534" s="1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1670763</v>
      </c>
      <c r="F535" s="156">
        <v>1839693</v>
      </c>
      <c r="G535" s="2">
        <f t="shared" si="17"/>
        <v>168930</v>
      </c>
      <c r="H535" s="44">
        <f t="shared" si="16"/>
        <v>0.1011</v>
      </c>
      <c r="I535" s="13" t="s">
        <v>870</v>
      </c>
      <c r="J535" s="16" t="s">
        <v>870</v>
      </c>
      <c r="K535" s="13">
        <v>2016</v>
      </c>
      <c r="L535" s="64">
        <v>-52.889999999999986</v>
      </c>
      <c r="M535" s="68">
        <v>-18.610000000000014</v>
      </c>
      <c r="N535" s="14"/>
      <c r="O535" s="14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471720</v>
      </c>
      <c r="F536" s="156">
        <v>636950</v>
      </c>
      <c r="G536" s="2">
        <f t="shared" si="17"/>
        <v>165230</v>
      </c>
      <c r="H536" s="44">
        <f t="shared" si="16"/>
        <v>0.3503</v>
      </c>
      <c r="I536" s="13" t="s">
        <v>870</v>
      </c>
      <c r="J536" s="16" t="s">
        <v>870</v>
      </c>
      <c r="K536" s="13" t="s">
        <v>915</v>
      </c>
      <c r="L536" s="64" t="s">
        <v>915</v>
      </c>
      <c r="M536" s="68" t="s">
        <v>915</v>
      </c>
      <c r="N536" s="14"/>
      <c r="O536" s="14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3879245</v>
      </c>
      <c r="F537" s="156">
        <v>4583227</v>
      </c>
      <c r="G537" s="2">
        <f t="shared" si="17"/>
        <v>703982</v>
      </c>
      <c r="H537" s="44">
        <f t="shared" si="16"/>
        <v>0.18149999999999999</v>
      </c>
      <c r="I537" s="13" t="s">
        <v>870</v>
      </c>
      <c r="J537" s="16" t="s">
        <v>870</v>
      </c>
      <c r="K537" s="13" t="s">
        <v>915</v>
      </c>
      <c r="L537" s="64" t="s">
        <v>915</v>
      </c>
      <c r="M537" s="68" t="s">
        <v>915</v>
      </c>
      <c r="N537" s="14"/>
      <c r="O537" s="14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2038507</v>
      </c>
      <c r="F538" s="156">
        <v>2538767</v>
      </c>
      <c r="G538" s="2">
        <f t="shared" si="17"/>
        <v>500260</v>
      </c>
      <c r="H538" s="44">
        <f t="shared" si="16"/>
        <v>0.24540000000000001</v>
      </c>
      <c r="I538" s="13" t="s">
        <v>870</v>
      </c>
      <c r="J538" s="16" t="s">
        <v>870</v>
      </c>
      <c r="K538" s="13" t="s">
        <v>915</v>
      </c>
      <c r="L538" s="64" t="s">
        <v>915</v>
      </c>
      <c r="M538" s="68" t="s">
        <v>915</v>
      </c>
      <c r="N538" s="14"/>
      <c r="O538" s="14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15441906</v>
      </c>
      <c r="F539" s="156">
        <v>18671822</v>
      </c>
      <c r="G539" s="2">
        <f t="shared" si="17"/>
        <v>3229916</v>
      </c>
      <c r="H539" s="44">
        <f t="shared" si="16"/>
        <v>0.2092</v>
      </c>
      <c r="I539" s="13" t="s">
        <v>870</v>
      </c>
      <c r="J539" s="16" t="s">
        <v>870</v>
      </c>
      <c r="K539" s="13">
        <v>2016</v>
      </c>
      <c r="L539" s="64">
        <v>-126.31999999999971</v>
      </c>
      <c r="M539" s="68">
        <v>-45.970000000000255</v>
      </c>
      <c r="N539" s="14"/>
      <c r="O539" s="14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472867</v>
      </c>
      <c r="F540" s="156">
        <v>542025</v>
      </c>
      <c r="G540" s="2">
        <f t="shared" si="17"/>
        <v>69158</v>
      </c>
      <c r="H540" s="44">
        <f t="shared" si="16"/>
        <v>0.14630000000000001</v>
      </c>
      <c r="I540" s="13" t="s">
        <v>870</v>
      </c>
      <c r="J540" s="16" t="s">
        <v>870</v>
      </c>
      <c r="K540" s="13">
        <v>2016</v>
      </c>
      <c r="L540" s="64">
        <v>-63.080000000000041</v>
      </c>
      <c r="M540" s="68">
        <v>-30.57000000000005</v>
      </c>
      <c r="N540" s="14"/>
      <c r="O540" s="14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1818051</v>
      </c>
      <c r="F541" s="156">
        <v>2177139</v>
      </c>
      <c r="G541" s="2">
        <f t="shared" si="17"/>
        <v>359088</v>
      </c>
      <c r="H541" s="44">
        <f t="shared" si="16"/>
        <v>0.19750000000000001</v>
      </c>
      <c r="I541" s="13" t="s">
        <v>870</v>
      </c>
      <c r="J541" s="16" t="s">
        <v>870</v>
      </c>
      <c r="K541" s="13" t="s">
        <v>915</v>
      </c>
      <c r="L541" s="64" t="s">
        <v>915</v>
      </c>
      <c r="M541" s="68" t="s">
        <v>915</v>
      </c>
      <c r="N541" s="14"/>
      <c r="O541" s="14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797393</v>
      </c>
      <c r="F542" s="156">
        <v>1013738</v>
      </c>
      <c r="G542" s="2">
        <f t="shared" si="17"/>
        <v>216345</v>
      </c>
      <c r="H542" s="44">
        <f t="shared" si="16"/>
        <v>0.27129999999999999</v>
      </c>
      <c r="I542" s="13" t="s">
        <v>870</v>
      </c>
      <c r="J542" s="16" t="s">
        <v>870</v>
      </c>
      <c r="K542" s="13">
        <v>2016</v>
      </c>
      <c r="L542" s="64">
        <v>-10.57000000000005</v>
      </c>
      <c r="M542" s="68">
        <v>-13.149999999999977</v>
      </c>
      <c r="N542" s="14"/>
      <c r="O542" s="14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1846378</v>
      </c>
      <c r="F543" s="156">
        <v>2254120</v>
      </c>
      <c r="G543" s="2">
        <f t="shared" si="17"/>
        <v>407742</v>
      </c>
      <c r="H543" s="44">
        <f t="shared" si="16"/>
        <v>0.2208</v>
      </c>
      <c r="I543" s="13" t="s">
        <v>870</v>
      </c>
      <c r="J543" s="16" t="s">
        <v>870</v>
      </c>
      <c r="K543" s="13">
        <v>2016</v>
      </c>
      <c r="L543" s="64">
        <v>-40.639999999999873</v>
      </c>
      <c r="M543" s="68">
        <v>-34.970000000000027</v>
      </c>
      <c r="N543" s="14"/>
      <c r="O543" s="14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56633</v>
      </c>
      <c r="F544" s="156">
        <v>480448</v>
      </c>
      <c r="G544" s="2">
        <f t="shared" si="17"/>
        <v>423815</v>
      </c>
      <c r="H544" s="44">
        <f t="shared" si="16"/>
        <v>7.4835000000000003</v>
      </c>
      <c r="I544" s="13">
        <v>1</v>
      </c>
      <c r="J544" s="16" t="s">
        <v>870</v>
      </c>
      <c r="K544" s="13" t="s">
        <v>915</v>
      </c>
      <c r="L544" s="64" t="s">
        <v>915</v>
      </c>
      <c r="M544" s="68" t="s">
        <v>915</v>
      </c>
      <c r="N544" s="14"/>
      <c r="O544" s="1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18217</v>
      </c>
      <c r="F545" s="156">
        <v>24374</v>
      </c>
      <c r="G545" s="2">
        <f t="shared" si="17"/>
        <v>6157</v>
      </c>
      <c r="H545" s="44">
        <f t="shared" si="16"/>
        <v>0.33800000000000002</v>
      </c>
      <c r="I545" s="13">
        <v>1</v>
      </c>
      <c r="J545" s="16">
        <v>1</v>
      </c>
      <c r="K545" s="13">
        <v>2016</v>
      </c>
      <c r="L545" s="64">
        <v>-34.10000000000008</v>
      </c>
      <c r="M545" s="68">
        <v>-18.029999999999973</v>
      </c>
      <c r="N545" s="14"/>
      <c r="O545" s="14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6035</v>
      </c>
      <c r="F546" s="156">
        <v>6964</v>
      </c>
      <c r="G546" s="2">
        <f t="shared" si="17"/>
        <v>929</v>
      </c>
      <c r="H546" s="44">
        <f t="shared" si="16"/>
        <v>0.15390000000000001</v>
      </c>
      <c r="I546" s="13">
        <v>1</v>
      </c>
      <c r="J546" s="16">
        <v>1</v>
      </c>
      <c r="K546" s="13" t="s">
        <v>915</v>
      </c>
      <c r="L546" s="64" t="s">
        <v>915</v>
      </c>
      <c r="M546" s="68" t="s">
        <v>915</v>
      </c>
      <c r="N546" s="14"/>
      <c r="O546" s="14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5525313</v>
      </c>
      <c r="F547" s="156">
        <v>6947808</v>
      </c>
      <c r="G547" s="2">
        <f t="shared" si="17"/>
        <v>1422495</v>
      </c>
      <c r="H547" s="44">
        <f t="shared" si="16"/>
        <v>0.25750000000000001</v>
      </c>
      <c r="I547" s="13" t="s">
        <v>870</v>
      </c>
      <c r="J547" s="16" t="s">
        <v>870</v>
      </c>
      <c r="K547" s="13">
        <v>2016</v>
      </c>
      <c r="L547" s="64">
        <v>-94.979999999999563</v>
      </c>
      <c r="M547" s="68">
        <v>-97.680000000000291</v>
      </c>
      <c r="N547" s="14"/>
      <c r="O547" s="14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709793</v>
      </c>
      <c r="F548" s="156">
        <v>1085817</v>
      </c>
      <c r="G548" s="2">
        <f t="shared" si="17"/>
        <v>376024</v>
      </c>
      <c r="H548" s="44">
        <f t="shared" si="16"/>
        <v>0.52980000000000005</v>
      </c>
      <c r="I548" s="13" t="s">
        <v>870</v>
      </c>
      <c r="J548" s="16" t="s">
        <v>870</v>
      </c>
      <c r="K548" s="13" t="s">
        <v>915</v>
      </c>
      <c r="L548" s="64" t="s">
        <v>915</v>
      </c>
      <c r="M548" s="68" t="s">
        <v>915</v>
      </c>
      <c r="N548" s="14"/>
      <c r="O548" s="14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253291</v>
      </c>
      <c r="F549" s="156">
        <v>372472</v>
      </c>
      <c r="G549" s="2">
        <f t="shared" si="17"/>
        <v>119181</v>
      </c>
      <c r="H549" s="44">
        <f t="shared" si="16"/>
        <v>0.47049999999999997</v>
      </c>
      <c r="I549" s="13" t="s">
        <v>870</v>
      </c>
      <c r="J549" s="16" t="s">
        <v>870</v>
      </c>
      <c r="K549" s="13">
        <v>2016</v>
      </c>
      <c r="L549" s="64">
        <v>-37.319999999999936</v>
      </c>
      <c r="M549" s="68">
        <v>-17.449999999999989</v>
      </c>
      <c r="N549" s="14"/>
      <c r="O549" s="14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15553</v>
      </c>
      <c r="F550" s="156">
        <v>15321</v>
      </c>
      <c r="G550" s="2">
        <f t="shared" si="17"/>
        <v>-232</v>
      </c>
      <c r="H550" s="44">
        <f t="shared" si="16"/>
        <v>-1.49E-2</v>
      </c>
      <c r="I550" s="13">
        <v>1</v>
      </c>
      <c r="J550" s="16">
        <v>1</v>
      </c>
      <c r="K550" s="13">
        <v>2016</v>
      </c>
      <c r="L550" s="64">
        <v>-15.339999999999975</v>
      </c>
      <c r="M550" s="68">
        <v>-9.1700000000000159</v>
      </c>
      <c r="N550" s="14"/>
      <c r="O550" s="14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x14ac:dyDescent="0.2">
      <c r="A551" s="27"/>
      <c r="B551" s="28"/>
      <c r="C551" s="28"/>
      <c r="D551" s="29"/>
      <c r="E551" s="26"/>
      <c r="F551" s="54"/>
      <c r="G551" s="2"/>
      <c r="H551" s="44"/>
      <c r="I551" s="13"/>
      <c r="J551" s="16"/>
      <c r="K551" s="13"/>
      <c r="L551" s="58"/>
      <c r="M551" s="69"/>
      <c r="N551" s="14"/>
      <c r="O551" s="14"/>
    </row>
    <row r="552" spans="1:73" ht="13.5" thickBot="1" x14ac:dyDescent="0.25">
      <c r="A552" s="30">
        <f>COUNTA(A9:A550)</f>
        <v>542</v>
      </c>
      <c r="B552" s="31" t="s">
        <v>891</v>
      </c>
      <c r="C552" s="31"/>
      <c r="D552" s="32"/>
      <c r="E552" s="33">
        <f t="shared" ref="E552:G552" si="18">SUM(E9:E550)</f>
        <v>1850450674</v>
      </c>
      <c r="F552" s="55">
        <f t="shared" si="18"/>
        <v>2169480199</v>
      </c>
      <c r="G552" s="3">
        <f t="shared" si="18"/>
        <v>319029525</v>
      </c>
      <c r="H552" s="45">
        <f>ROUND(G552/E552,4)</f>
        <v>0.1724</v>
      </c>
      <c r="I552" s="34">
        <f>SUM(I9:I550)</f>
        <v>68</v>
      </c>
      <c r="J552" s="35">
        <f>SUM(J9:J550)</f>
        <v>35</v>
      </c>
      <c r="K552" s="34"/>
      <c r="L552" s="148">
        <v>-10384.409999999993</v>
      </c>
      <c r="M552" s="149">
        <v>-6956.5199999999977</v>
      </c>
      <c r="N552" s="57"/>
      <c r="O552" s="57"/>
    </row>
    <row r="553" spans="1:73" x14ac:dyDescent="0.2">
      <c r="A553" s="36"/>
      <c r="B553" s="37"/>
      <c r="C553" s="37"/>
      <c r="D553" s="37"/>
      <c r="E553" s="38"/>
      <c r="F553" s="38"/>
      <c r="K553" s="39">
        <f>COUNTIF(K9:K550,2016)</f>
        <v>197</v>
      </c>
    </row>
    <row r="554" spans="1:73" x14ac:dyDescent="0.2">
      <c r="A554" s="213" t="s">
        <v>923</v>
      </c>
      <c r="B554" s="214"/>
      <c r="C554" s="214"/>
      <c r="D554" s="214"/>
      <c r="E554" s="214"/>
      <c r="F554" s="214"/>
      <c r="G554" s="214"/>
      <c r="H554" s="214"/>
      <c r="I554" s="214"/>
      <c r="J554" s="214"/>
      <c r="K554" s="214"/>
      <c r="L554" s="214"/>
      <c r="M554" s="214"/>
    </row>
    <row r="555" spans="1:73" ht="12.75" customHeight="1" x14ac:dyDescent="0.2">
      <c r="A555" s="215" t="s">
        <v>921</v>
      </c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</row>
    <row r="556" spans="1:73" ht="13.5" thickBot="1" x14ac:dyDescent="0.25">
      <c r="A556" s="215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</row>
    <row r="557" spans="1:73" x14ac:dyDescent="0.2">
      <c r="A557" s="95" t="s">
        <v>568</v>
      </c>
      <c r="B557" s="96" t="s">
        <v>569</v>
      </c>
      <c r="C557" s="96" t="s">
        <v>850</v>
      </c>
      <c r="D557" s="125" t="s">
        <v>851</v>
      </c>
      <c r="E557" s="122"/>
      <c r="F557" s="178">
        <v>50067035</v>
      </c>
      <c r="G557" s="97">
        <f t="shared" ref="G557:G560" si="19">SUM(F557-E557)</f>
        <v>50067035</v>
      </c>
      <c r="H557" s="98"/>
      <c r="I557" s="111"/>
      <c r="J557" s="112"/>
      <c r="K557" s="128"/>
      <c r="L557" s="129"/>
      <c r="M557" s="130"/>
      <c r="N557" s="10"/>
      <c r="O557" s="10"/>
    </row>
    <row r="558" spans="1:73" x14ac:dyDescent="0.2">
      <c r="A558" s="76" t="s">
        <v>568</v>
      </c>
      <c r="B558" s="77" t="s">
        <v>569</v>
      </c>
      <c r="C558" s="77" t="s">
        <v>852</v>
      </c>
      <c r="D558" s="126" t="s">
        <v>853</v>
      </c>
      <c r="E558" s="123"/>
      <c r="F558" s="158">
        <v>11168554</v>
      </c>
      <c r="G558" s="84">
        <f t="shared" si="19"/>
        <v>11168554</v>
      </c>
      <c r="H558" s="78"/>
      <c r="I558" s="113"/>
      <c r="J558" s="114"/>
      <c r="K558" s="131"/>
      <c r="L558" s="4"/>
      <c r="M558" s="132"/>
      <c r="N558" s="10"/>
      <c r="O558" s="10"/>
    </row>
    <row r="559" spans="1:73" x14ac:dyDescent="0.2">
      <c r="A559" s="76" t="s">
        <v>568</v>
      </c>
      <c r="B559" s="77" t="s">
        <v>569</v>
      </c>
      <c r="C559" s="77" t="s">
        <v>854</v>
      </c>
      <c r="D559" s="126" t="s">
        <v>855</v>
      </c>
      <c r="E559" s="123"/>
      <c r="F559" s="158">
        <v>5470312</v>
      </c>
      <c r="G559" s="84">
        <f t="shared" si="19"/>
        <v>5470312</v>
      </c>
      <c r="H559" s="78"/>
      <c r="I559" s="113"/>
      <c r="J559" s="114"/>
      <c r="K559" s="131"/>
      <c r="L559" s="4"/>
      <c r="M559" s="132"/>
      <c r="N559" s="10"/>
      <c r="O559" s="10"/>
    </row>
    <row r="560" spans="1:73" ht="13.5" thickBot="1" x14ac:dyDescent="0.25">
      <c r="A560" s="99" t="s">
        <v>568</v>
      </c>
      <c r="B560" s="100" t="s">
        <v>569</v>
      </c>
      <c r="C560" s="100" t="s">
        <v>856</v>
      </c>
      <c r="D560" s="127" t="s">
        <v>857</v>
      </c>
      <c r="E560" s="124"/>
      <c r="F560" s="181">
        <v>2279297</v>
      </c>
      <c r="G560" s="101">
        <f t="shared" si="19"/>
        <v>2279297</v>
      </c>
      <c r="H560" s="102"/>
      <c r="I560" s="115"/>
      <c r="J560" s="116"/>
      <c r="K560" s="133"/>
      <c r="L560" s="134"/>
      <c r="M560" s="135"/>
    </row>
    <row r="561" spans="1:73" ht="13.5" thickBot="1" x14ac:dyDescent="0.25">
      <c r="A561" s="30">
        <f>COUNTA(A557:A560)</f>
        <v>4</v>
      </c>
      <c r="B561" s="31" t="s">
        <v>920</v>
      </c>
      <c r="C561" s="31"/>
      <c r="D561" s="31"/>
      <c r="E561" s="85">
        <f>SUM(E557:E560)</f>
        <v>0</v>
      </c>
      <c r="F561" s="205">
        <f>SUM(F557:F560)</f>
        <v>68985198</v>
      </c>
      <c r="G561" s="86">
        <f>SUM(G557:G560)</f>
        <v>68985198</v>
      </c>
      <c r="H561" s="45"/>
      <c r="I561" s="87"/>
      <c r="J561" s="88"/>
      <c r="K561" s="136"/>
      <c r="L561" s="137"/>
      <c r="M561" s="138"/>
    </row>
    <row r="562" spans="1:73" ht="26.25" customHeight="1" thickBot="1" x14ac:dyDescent="0.25">
      <c r="A562" s="217" t="s">
        <v>922</v>
      </c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8"/>
    </row>
    <row r="563" spans="1:73" x14ac:dyDescent="0.2">
      <c r="A563" s="160" t="s">
        <v>568</v>
      </c>
      <c r="B563" s="161" t="s">
        <v>569</v>
      </c>
      <c r="C563" s="161" t="s">
        <v>909</v>
      </c>
      <c r="D563" s="161" t="s">
        <v>910</v>
      </c>
      <c r="E563" s="105">
        <v>0</v>
      </c>
      <c r="F563" s="203">
        <v>159568</v>
      </c>
      <c r="G563" s="106">
        <f t="shared" ref="G563:G564" si="20">SUM(F563-E563)</f>
        <v>159568</v>
      </c>
      <c r="H563" s="107"/>
      <c r="I563" s="117"/>
      <c r="J563" s="118"/>
      <c r="K563" s="139"/>
      <c r="L563" s="140"/>
      <c r="M563" s="141"/>
    </row>
    <row r="564" spans="1:73" ht="13.5" thickBot="1" x14ac:dyDescent="0.25">
      <c r="A564" s="162" t="s">
        <v>568</v>
      </c>
      <c r="B564" s="163" t="s">
        <v>569</v>
      </c>
      <c r="C564" s="163" t="s">
        <v>911</v>
      </c>
      <c r="D564" s="163" t="s">
        <v>912</v>
      </c>
      <c r="E564" s="108">
        <v>0</v>
      </c>
      <c r="F564" s="204">
        <v>633655</v>
      </c>
      <c r="G564" s="109">
        <f t="shared" si="20"/>
        <v>633655</v>
      </c>
      <c r="H564" s="110"/>
      <c r="I564" s="119"/>
      <c r="J564" s="120"/>
      <c r="K564" s="133"/>
      <c r="L564" s="134"/>
      <c r="M564" s="135"/>
    </row>
    <row r="565" spans="1:73" ht="13.5" thickBot="1" x14ac:dyDescent="0.25">
      <c r="A565" s="30">
        <f>COUNTA(A563:A564)</f>
        <v>2</v>
      </c>
      <c r="B565" s="90"/>
      <c r="C565" s="90"/>
      <c r="D565" s="91"/>
      <c r="E565" s="121">
        <f>SUM(E563:E564)</f>
        <v>0</v>
      </c>
      <c r="F565" s="205">
        <f>SUM(F563:F564)</f>
        <v>793223</v>
      </c>
      <c r="G565" s="89">
        <f>SUM(G562:G564)</f>
        <v>793223</v>
      </c>
      <c r="H565" s="92"/>
      <c r="I565" s="93"/>
      <c r="J565" s="94"/>
      <c r="K565" s="136"/>
      <c r="L565" s="137"/>
      <c r="M565" s="138"/>
    </row>
    <row r="567" spans="1:73" s="143" customFormat="1" x14ac:dyDescent="0.2">
      <c r="A567" s="142">
        <f>SUM(A552)</f>
        <v>542</v>
      </c>
      <c r="B567" s="143" t="s">
        <v>924</v>
      </c>
      <c r="E567" s="144">
        <f>SUM(E552+E561+E565)</f>
        <v>1850450674</v>
      </c>
      <c r="F567" s="144">
        <f>SUM(F552+F561+F565)</f>
        <v>2239258620</v>
      </c>
      <c r="G567" s="144">
        <f>SUM(G552+G561+G565)</f>
        <v>388807946</v>
      </c>
      <c r="I567" s="145"/>
      <c r="J567" s="145"/>
      <c r="K567" s="145"/>
      <c r="L567" s="145"/>
      <c r="M567" s="146"/>
      <c r="N567" s="145"/>
      <c r="O567" s="145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 s="147"/>
      <c r="BM567" s="147"/>
      <c r="BN567" s="147"/>
      <c r="BO567" s="147"/>
      <c r="BP567" s="147"/>
      <c r="BQ567" s="147"/>
      <c r="BR567" s="147"/>
      <c r="BS567" s="147"/>
      <c r="BT567" s="147"/>
      <c r="BU567" s="147"/>
    </row>
  </sheetData>
  <sortState ref="W9:AC548">
    <sortCondition ref="W9:W548"/>
    <sortCondition ref="Y9:Y548"/>
  </sortState>
  <mergeCells count="10">
    <mergeCell ref="A554:M554"/>
    <mergeCell ref="A555:M556"/>
    <mergeCell ref="A562:M562"/>
    <mergeCell ref="I1:I8"/>
    <mergeCell ref="J1:J8"/>
    <mergeCell ref="K1:M1"/>
    <mergeCell ref="K2:M2"/>
    <mergeCell ref="K3:M3"/>
    <mergeCell ref="K4:M4"/>
    <mergeCell ref="A5:D6"/>
  </mergeCells>
  <conditionalFormatting sqref="H561 I10:K550 I551:O551 I9:O9">
    <cfRule type="cellIs" dxfId="45" priority="65" operator="lessThan">
      <formula>0</formula>
    </cfRule>
  </conditionalFormatting>
  <conditionalFormatting sqref="G9 G551:G553">
    <cfRule type="cellIs" dxfId="44" priority="114" operator="lessThan">
      <formula>0</formula>
    </cfRule>
  </conditionalFormatting>
  <conditionalFormatting sqref="N548:O550">
    <cfRule type="cellIs" dxfId="43" priority="45" operator="lessThan">
      <formula>0</formula>
    </cfRule>
  </conditionalFormatting>
  <conditionalFormatting sqref="N350:O547 N10:O348">
    <cfRule type="cellIs" dxfId="42" priority="46" operator="lessThan">
      <formula>0</formula>
    </cfRule>
  </conditionalFormatting>
  <conditionalFormatting sqref="N349:O349">
    <cfRule type="cellIs" dxfId="41" priority="44" operator="lessThan">
      <formula>0</formula>
    </cfRule>
  </conditionalFormatting>
  <conditionalFormatting sqref="H9 H551:H552">
    <cfRule type="cellIs" dxfId="40" priority="34" operator="lessThan">
      <formula>0</formula>
    </cfRule>
  </conditionalFormatting>
  <conditionalFormatting sqref="L10:L363 L366:L550">
    <cfRule type="cellIs" dxfId="39" priority="31" operator="lessThan">
      <formula>0</formula>
    </cfRule>
  </conditionalFormatting>
  <conditionalFormatting sqref="M10:M363 M366:M550">
    <cfRule type="cellIs" dxfId="38" priority="30" operator="lessThan">
      <formula>0</formula>
    </cfRule>
  </conditionalFormatting>
  <conditionalFormatting sqref="L364:L365">
    <cfRule type="cellIs" dxfId="37" priority="26" operator="lessThan">
      <formula>0</formula>
    </cfRule>
  </conditionalFormatting>
  <conditionalFormatting sqref="M364:M365">
    <cfRule type="cellIs" dxfId="36" priority="25" operator="lessThan">
      <formula>0</formula>
    </cfRule>
  </conditionalFormatting>
  <conditionalFormatting sqref="H563:H564">
    <cfRule type="cellIs" dxfId="35" priority="4" operator="lessThan">
      <formula>0</formula>
    </cfRule>
  </conditionalFormatting>
  <conditionalFormatting sqref="G10:G550">
    <cfRule type="cellIs" dxfId="34" priority="23" operator="lessThan">
      <formula>0</formula>
    </cfRule>
  </conditionalFormatting>
  <conditionalFormatting sqref="G563">
    <cfRule type="cellIs" dxfId="33" priority="9" operator="lessThan">
      <formula>0</formula>
    </cfRule>
  </conditionalFormatting>
  <conditionalFormatting sqref="G564">
    <cfRule type="cellIs" dxfId="32" priority="12" operator="lessThan">
      <formula>0</formula>
    </cfRule>
  </conditionalFormatting>
  <conditionalFormatting sqref="I561:J561 I557:J559">
    <cfRule type="cellIs" dxfId="31" priority="20" operator="lessThan">
      <formula>0</formula>
    </cfRule>
    <cfRule type="cellIs" priority="21" operator="lessThan">
      <formula>0</formula>
    </cfRule>
  </conditionalFormatting>
  <conditionalFormatting sqref="G561">
    <cfRule type="cellIs" dxfId="30" priority="16" operator="lessThan">
      <formula>0</formula>
    </cfRule>
  </conditionalFormatting>
  <conditionalFormatting sqref="I560:J560">
    <cfRule type="cellIs" dxfId="29" priority="17" operator="lessThan">
      <formula>0</formula>
    </cfRule>
    <cfRule type="cellIs" priority="18" operator="lessThan">
      <formula>0</formula>
    </cfRule>
  </conditionalFormatting>
  <conditionalFormatting sqref="H565">
    <cfRule type="cellIs" dxfId="28" priority="13" operator="lessThan">
      <formula>0</formula>
    </cfRule>
    <cfRule type="cellIs" priority="14" operator="lessThan">
      <formula>0</formula>
    </cfRule>
  </conditionalFormatting>
  <conditionalFormatting sqref="G565">
    <cfRule type="cellIs" dxfId="27" priority="10" operator="lessThan">
      <formula>0</formula>
    </cfRule>
  </conditionalFormatting>
  <conditionalFormatting sqref="G564">
    <cfRule type="cellIs" dxfId="26" priority="6" operator="lessThan">
      <formula>0</formula>
    </cfRule>
  </conditionalFormatting>
  <conditionalFormatting sqref="G563">
    <cfRule type="cellIs" dxfId="25" priority="7" operator="lessThan">
      <formula>0</formula>
    </cfRule>
  </conditionalFormatting>
  <conditionalFormatting sqref="G557:G560">
    <cfRule type="cellIs" dxfId="24" priority="3" operator="lessThan">
      <formula>0</formula>
    </cfRule>
  </conditionalFormatting>
  <conditionalFormatting sqref="H557:H560">
    <cfRule type="cellIs" dxfId="23" priority="2" operator="lessThan">
      <formula>0</formula>
    </cfRule>
  </conditionalFormatting>
  <conditionalFormatting sqref="H10:H550">
    <cfRule type="cellIs" dxfId="22" priority="1" operator="lessThan">
      <formula>0</formula>
    </cfRule>
  </conditionalFormatting>
  <printOptions horizontalCentered="1" gridLines="1"/>
  <pageMargins left="0.5" right="0.5" top="0.72" bottom="0.6" header="0.3" footer="0.3"/>
  <pageSetup scale="81" orientation="landscape" r:id="rId1"/>
  <headerFooter>
    <oddHeader>&amp;L&amp;"Times,Regular"FY18 Comp of FY18 Final 06/08/18 vs 
FY19 Initial 07/12/18 State Aid Allocation&amp;C&amp;"Times,Regular"Oklahoma State Department of Education&amp;R&amp;"Times,Regular"07/12/18</oddHeader>
    <oddFooter>&amp;L&amp;"Times,Regular"State Aid Section
&amp;A
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585"/>
  <sheetViews>
    <sheetView workbookViewId="0">
      <pane xSplit="4" ySplit="8" topLeftCell="E495" activePane="bottomRight" state="frozen"/>
      <selection pane="topRight" activeCell="E1" sqref="E1"/>
      <selection pane="bottomLeft" activeCell="A9" sqref="A9"/>
      <selection pane="bottomRight" activeCell="F506" sqref="F506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2" width="4.28515625" customWidth="1"/>
    <col min="13" max="13" width="3.5703125" customWidth="1"/>
    <col min="14" max="14" width="14" bestFit="1" customWidth="1"/>
    <col min="15" max="15" width="5.140625" bestFit="1" customWidth="1"/>
    <col min="17" max="17" width="14.7109375" bestFit="1" customWidth="1"/>
    <col min="21" max="22" width="10.5703125" bestFit="1" customWidth="1"/>
    <col min="486" max="16384" width="9.140625" style="10"/>
  </cols>
  <sheetData>
    <row r="1" spans="1:485" ht="12.75" customHeight="1" x14ac:dyDescent="0.2">
      <c r="A1" s="5" t="s">
        <v>879</v>
      </c>
      <c r="B1" s="6"/>
      <c r="C1" s="6"/>
      <c r="D1" s="6"/>
      <c r="E1" s="8" t="s">
        <v>864</v>
      </c>
      <c r="F1" s="206" t="s">
        <v>865</v>
      </c>
      <c r="G1" s="9" t="s">
        <v>866</v>
      </c>
      <c r="H1" s="42" t="s">
        <v>869</v>
      </c>
      <c r="I1" s="219" t="s">
        <v>871</v>
      </c>
      <c r="J1" s="222" t="s">
        <v>872</v>
      </c>
    </row>
    <row r="2" spans="1:485" ht="13.5" customHeight="1" x14ac:dyDescent="0.2">
      <c r="A2" s="150"/>
      <c r="B2" s="151" t="s">
        <v>919</v>
      </c>
      <c r="C2" s="152"/>
      <c r="D2" s="152"/>
      <c r="E2" s="207" t="s">
        <v>880</v>
      </c>
      <c r="F2" s="209" t="s">
        <v>901</v>
      </c>
      <c r="G2" s="15" t="s">
        <v>867</v>
      </c>
      <c r="H2" s="65" t="s">
        <v>893</v>
      </c>
      <c r="I2" s="220"/>
      <c r="J2" s="223"/>
    </row>
    <row r="3" spans="1:485" x14ac:dyDescent="0.2">
      <c r="A3" s="154"/>
      <c r="B3" s="151" t="s">
        <v>920</v>
      </c>
      <c r="C3" s="152"/>
      <c r="D3" s="152"/>
      <c r="E3" s="207" t="s">
        <v>928</v>
      </c>
      <c r="F3" s="208" t="s">
        <v>928</v>
      </c>
      <c r="G3" s="15" t="s">
        <v>868</v>
      </c>
      <c r="H3" s="65" t="s">
        <v>894</v>
      </c>
      <c r="I3" s="220"/>
      <c r="J3" s="223"/>
    </row>
    <row r="4" spans="1:485" ht="12.75" customHeight="1" x14ac:dyDescent="0.2">
      <c r="A4" s="155"/>
      <c r="B4" s="152"/>
      <c r="C4" s="152"/>
      <c r="D4" s="152"/>
      <c r="E4" s="196" t="s">
        <v>902</v>
      </c>
      <c r="F4" s="51" t="s">
        <v>938</v>
      </c>
      <c r="G4" s="15"/>
      <c r="H4" s="65" t="s">
        <v>895</v>
      </c>
      <c r="I4" s="220"/>
      <c r="J4" s="223"/>
    </row>
    <row r="5" spans="1:485" ht="12.75" customHeight="1" x14ac:dyDescent="0.2">
      <c r="A5" s="234" t="s">
        <v>937</v>
      </c>
      <c r="B5" s="235"/>
      <c r="C5" s="235"/>
      <c r="D5" s="235"/>
      <c r="E5" s="197" t="s">
        <v>929</v>
      </c>
      <c r="F5" s="52" t="s">
        <v>903</v>
      </c>
      <c r="G5" s="15"/>
      <c r="H5" s="12"/>
      <c r="I5" s="220"/>
      <c r="J5" s="223"/>
    </row>
    <row r="6" spans="1:485" x14ac:dyDescent="0.2">
      <c r="A6" s="234"/>
      <c r="B6" s="235"/>
      <c r="C6" s="235"/>
      <c r="D6" s="235"/>
      <c r="E6" s="197" t="s">
        <v>930</v>
      </c>
      <c r="F6" s="52" t="s">
        <v>904</v>
      </c>
      <c r="G6" s="19" t="s">
        <v>934</v>
      </c>
      <c r="H6" s="12"/>
      <c r="I6" s="220"/>
      <c r="J6" s="223"/>
    </row>
    <row r="7" spans="1:485" x14ac:dyDescent="0.2">
      <c r="A7" s="11"/>
      <c r="B7" s="1"/>
      <c r="C7" s="1"/>
      <c r="D7" s="1"/>
      <c r="E7" s="197" t="s">
        <v>931</v>
      </c>
      <c r="F7" s="52" t="s">
        <v>905</v>
      </c>
      <c r="G7" s="19" t="s">
        <v>935</v>
      </c>
      <c r="H7" s="12"/>
      <c r="I7" s="220"/>
      <c r="J7" s="223"/>
    </row>
    <row r="8" spans="1:485" ht="13.5" thickBot="1" x14ac:dyDescent="0.25">
      <c r="A8" s="20" t="s">
        <v>0</v>
      </c>
      <c r="B8" s="21"/>
      <c r="C8" s="22" t="s">
        <v>1</v>
      </c>
      <c r="D8" s="195"/>
      <c r="E8" s="198" t="s">
        <v>932</v>
      </c>
      <c r="F8" s="53" t="s">
        <v>906</v>
      </c>
      <c r="G8" s="25" t="s">
        <v>936</v>
      </c>
      <c r="H8" s="43"/>
      <c r="I8" s="221"/>
      <c r="J8" s="224"/>
    </row>
    <row r="9" spans="1:485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603345</v>
      </c>
      <c r="F9" s="156">
        <v>689383</v>
      </c>
      <c r="G9" s="2">
        <f>SUM(F9-E9)</f>
        <v>86038</v>
      </c>
      <c r="H9" s="44">
        <f t="shared" ref="H9:H72" si="0">ROUND(G9/E9,4)</f>
        <v>0.1426</v>
      </c>
      <c r="I9" s="61" t="s">
        <v>870</v>
      </c>
      <c r="J9" s="65" t="s">
        <v>870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</row>
    <row r="10" spans="1:485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2989623</v>
      </c>
      <c r="F10" s="156">
        <v>3346179</v>
      </c>
      <c r="G10" s="2">
        <f t="shared" ref="G10:G73" si="1">SUM(F10-E10)</f>
        <v>356556</v>
      </c>
      <c r="H10" s="44">
        <f t="shared" si="0"/>
        <v>0.1193</v>
      </c>
      <c r="I10" s="61" t="s">
        <v>870</v>
      </c>
      <c r="J10" s="65" t="s">
        <v>870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</row>
    <row r="11" spans="1:485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1073408</v>
      </c>
      <c r="F11" s="156">
        <v>1212241</v>
      </c>
      <c r="G11" s="2">
        <f t="shared" si="1"/>
        <v>138833</v>
      </c>
      <c r="H11" s="44">
        <f t="shared" si="0"/>
        <v>0.1293</v>
      </c>
      <c r="I11" s="61" t="s">
        <v>870</v>
      </c>
      <c r="J11" s="65" t="s">
        <v>870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</row>
    <row r="12" spans="1:485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1561492</v>
      </c>
      <c r="F12" s="156">
        <v>1782347</v>
      </c>
      <c r="G12" s="2">
        <f t="shared" si="1"/>
        <v>220855</v>
      </c>
      <c r="H12" s="44">
        <f t="shared" si="0"/>
        <v>0.1414</v>
      </c>
      <c r="I12" s="61" t="s">
        <v>870</v>
      </c>
      <c r="J12" s="65" t="s">
        <v>870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</row>
    <row r="13" spans="1:485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657028</v>
      </c>
      <c r="F13" s="156">
        <v>812624</v>
      </c>
      <c r="G13" s="2">
        <f t="shared" si="1"/>
        <v>155596</v>
      </c>
      <c r="H13" s="44">
        <f t="shared" si="0"/>
        <v>0.23680000000000001</v>
      </c>
      <c r="I13" s="61" t="s">
        <v>870</v>
      </c>
      <c r="J13" s="65" t="s">
        <v>870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</row>
    <row r="14" spans="1:485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459461</v>
      </c>
      <c r="F14" s="156">
        <v>517725</v>
      </c>
      <c r="G14" s="2">
        <f t="shared" si="1"/>
        <v>58264</v>
      </c>
      <c r="H14" s="44">
        <f t="shared" si="0"/>
        <v>0.1268</v>
      </c>
      <c r="I14" s="61" t="s">
        <v>870</v>
      </c>
      <c r="J14" s="65" t="s">
        <v>870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</row>
    <row r="15" spans="1:485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1087514</v>
      </c>
      <c r="F15" s="156">
        <v>1298141</v>
      </c>
      <c r="G15" s="2">
        <f t="shared" si="1"/>
        <v>210627</v>
      </c>
      <c r="H15" s="44">
        <f t="shared" si="0"/>
        <v>0.19370000000000001</v>
      </c>
      <c r="I15" s="61" t="s">
        <v>870</v>
      </c>
      <c r="J15" s="65" t="s">
        <v>870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</row>
    <row r="16" spans="1:485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4347763</v>
      </c>
      <c r="F16" s="156">
        <v>5019957</v>
      </c>
      <c r="G16" s="2">
        <f t="shared" si="1"/>
        <v>672194</v>
      </c>
      <c r="H16" s="44">
        <f t="shared" si="0"/>
        <v>0.15459999999999999</v>
      </c>
      <c r="I16" s="61" t="s">
        <v>870</v>
      </c>
      <c r="J16" s="65" t="s">
        <v>870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</row>
    <row r="17" spans="1:485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5289483</v>
      </c>
      <c r="F17" s="156">
        <v>6089426</v>
      </c>
      <c r="G17" s="2">
        <f t="shared" si="1"/>
        <v>799943</v>
      </c>
      <c r="H17" s="44">
        <f t="shared" si="0"/>
        <v>0.1512</v>
      </c>
      <c r="I17" s="61" t="s">
        <v>870</v>
      </c>
      <c r="J17" s="65" t="s">
        <v>870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</row>
    <row r="18" spans="1:485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926333</v>
      </c>
      <c r="F18" s="156">
        <v>1072146</v>
      </c>
      <c r="G18" s="2">
        <f t="shared" si="1"/>
        <v>145813</v>
      </c>
      <c r="H18" s="44">
        <f t="shared" si="0"/>
        <v>0.15740000000000001</v>
      </c>
      <c r="I18" s="61" t="s">
        <v>870</v>
      </c>
      <c r="J18" s="65" t="s">
        <v>870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</row>
    <row r="19" spans="1:485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26459</v>
      </c>
      <c r="F19" s="156">
        <v>24186</v>
      </c>
      <c r="G19" s="2">
        <f t="shared" si="1"/>
        <v>-2273</v>
      </c>
      <c r="H19" s="44">
        <f t="shared" si="0"/>
        <v>-8.5900000000000004E-2</v>
      </c>
      <c r="I19" s="61">
        <v>1</v>
      </c>
      <c r="J19" s="65">
        <v>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</row>
    <row r="20" spans="1:485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379212</v>
      </c>
      <c r="F20" s="156">
        <v>528415</v>
      </c>
      <c r="G20" s="2">
        <f t="shared" si="1"/>
        <v>149203</v>
      </c>
      <c r="H20" s="44">
        <f t="shared" si="0"/>
        <v>0.39350000000000002</v>
      </c>
      <c r="I20" s="61">
        <v>1</v>
      </c>
      <c r="J20" s="65" t="s">
        <v>870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</row>
    <row r="21" spans="1:485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210870</v>
      </c>
      <c r="F21" s="156">
        <v>397570</v>
      </c>
      <c r="G21" s="2">
        <f t="shared" si="1"/>
        <v>186700</v>
      </c>
      <c r="H21" s="44">
        <f t="shared" si="0"/>
        <v>0.88539999999999996</v>
      </c>
      <c r="I21" s="61">
        <v>1</v>
      </c>
      <c r="J21" s="65" t="s">
        <v>870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</row>
    <row r="22" spans="1:485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1046089</v>
      </c>
      <c r="F22" s="156">
        <v>1364732</v>
      </c>
      <c r="G22" s="2">
        <f t="shared" si="1"/>
        <v>318643</v>
      </c>
      <c r="H22" s="44">
        <f t="shared" si="0"/>
        <v>0.30459999999999998</v>
      </c>
      <c r="I22" s="61" t="s">
        <v>870</v>
      </c>
      <c r="J22" s="65" t="s">
        <v>870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</row>
    <row r="23" spans="1:485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1176983</v>
      </c>
      <c r="F23" s="156">
        <v>1487349</v>
      </c>
      <c r="G23" s="2">
        <f t="shared" si="1"/>
        <v>310366</v>
      </c>
      <c r="H23" s="44">
        <f t="shared" si="0"/>
        <v>0.26369999999999999</v>
      </c>
      <c r="I23" s="61" t="s">
        <v>870</v>
      </c>
      <c r="J23" s="65" t="s">
        <v>870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</row>
    <row r="24" spans="1:485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1057454</v>
      </c>
      <c r="F24" s="156">
        <v>1120513</v>
      </c>
      <c r="G24" s="2">
        <f t="shared" si="1"/>
        <v>63059</v>
      </c>
      <c r="H24" s="44">
        <f t="shared" si="0"/>
        <v>5.96E-2</v>
      </c>
      <c r="I24" s="61" t="s">
        <v>870</v>
      </c>
      <c r="J24" s="65" t="s">
        <v>870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</row>
    <row r="25" spans="1:485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3315595</v>
      </c>
      <c r="F25" s="156">
        <v>3748037</v>
      </c>
      <c r="G25" s="2">
        <f t="shared" si="1"/>
        <v>432442</v>
      </c>
      <c r="H25" s="44">
        <f t="shared" si="0"/>
        <v>0.13039999999999999</v>
      </c>
      <c r="I25" s="61" t="s">
        <v>870</v>
      </c>
      <c r="J25" s="65" t="s">
        <v>870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</row>
    <row r="26" spans="1:485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1470056</v>
      </c>
      <c r="F26" s="156">
        <v>1981080</v>
      </c>
      <c r="G26" s="2">
        <f t="shared" si="1"/>
        <v>511024</v>
      </c>
      <c r="H26" s="44">
        <f t="shared" si="0"/>
        <v>0.34760000000000002</v>
      </c>
      <c r="I26" s="61" t="s">
        <v>870</v>
      </c>
      <c r="J26" s="65" t="s">
        <v>870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</row>
    <row r="27" spans="1:485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776396</v>
      </c>
      <c r="F27" s="156">
        <v>895103</v>
      </c>
      <c r="G27" s="2">
        <f t="shared" si="1"/>
        <v>118707</v>
      </c>
      <c r="H27" s="44">
        <f t="shared" si="0"/>
        <v>0.15290000000000001</v>
      </c>
      <c r="I27" s="61" t="s">
        <v>870</v>
      </c>
      <c r="J27" s="65" t="s">
        <v>870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</row>
    <row r="28" spans="1:485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695171</v>
      </c>
      <c r="F28" s="156">
        <v>858810</v>
      </c>
      <c r="G28" s="2">
        <f t="shared" si="1"/>
        <v>163639</v>
      </c>
      <c r="H28" s="44">
        <f t="shared" si="0"/>
        <v>0.2354</v>
      </c>
      <c r="I28" s="61" t="s">
        <v>870</v>
      </c>
      <c r="J28" s="65" t="s">
        <v>870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</row>
    <row r="29" spans="1:485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31338</v>
      </c>
      <c r="F29" s="156">
        <v>28784</v>
      </c>
      <c r="G29" s="2">
        <f t="shared" si="1"/>
        <v>-2554</v>
      </c>
      <c r="H29" s="44">
        <f t="shared" si="0"/>
        <v>-8.1500000000000003E-2</v>
      </c>
      <c r="I29" s="61">
        <v>1</v>
      </c>
      <c r="J29" s="65"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</row>
    <row r="30" spans="1:485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5571</v>
      </c>
      <c r="F30" s="156">
        <v>66314</v>
      </c>
      <c r="G30" s="2">
        <f t="shared" si="1"/>
        <v>60743</v>
      </c>
      <c r="H30" s="44">
        <f t="shared" si="0"/>
        <v>10.9034</v>
      </c>
      <c r="I30" s="61">
        <v>1</v>
      </c>
      <c r="J30" s="65" t="s">
        <v>870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</row>
    <row r="31" spans="1:485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855000</v>
      </c>
      <c r="F31" s="156">
        <v>1165853</v>
      </c>
      <c r="G31" s="2">
        <f t="shared" si="1"/>
        <v>310853</v>
      </c>
      <c r="H31" s="44">
        <f t="shared" si="0"/>
        <v>0.36359999999999998</v>
      </c>
      <c r="I31" s="61" t="s">
        <v>870</v>
      </c>
      <c r="J31" s="65" t="s">
        <v>870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</row>
    <row r="32" spans="1:485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1192338</v>
      </c>
      <c r="F32" s="156">
        <v>1717734</v>
      </c>
      <c r="G32" s="2">
        <f t="shared" si="1"/>
        <v>525396</v>
      </c>
      <c r="H32" s="44">
        <f t="shared" si="0"/>
        <v>0.44059999999999999</v>
      </c>
      <c r="I32" s="61" t="s">
        <v>870</v>
      </c>
      <c r="J32" s="65" t="s">
        <v>870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</row>
    <row r="33" spans="1:485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4021759</v>
      </c>
      <c r="F33" s="156">
        <v>5687542</v>
      </c>
      <c r="G33" s="2">
        <f t="shared" si="1"/>
        <v>1665783</v>
      </c>
      <c r="H33" s="44">
        <f t="shared" si="0"/>
        <v>0.41420000000000001</v>
      </c>
      <c r="I33" s="61" t="s">
        <v>870</v>
      </c>
      <c r="J33" s="65" t="s">
        <v>870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</row>
    <row r="34" spans="1:485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205026</v>
      </c>
      <c r="F34" s="156">
        <v>446644</v>
      </c>
      <c r="G34" s="2">
        <f t="shared" si="1"/>
        <v>241618</v>
      </c>
      <c r="H34" s="44">
        <f t="shared" si="0"/>
        <v>1.1785000000000001</v>
      </c>
      <c r="I34" s="61">
        <v>1</v>
      </c>
      <c r="J34" s="65" t="s">
        <v>870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</row>
    <row r="35" spans="1:485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963737</v>
      </c>
      <c r="F35" s="156">
        <v>1120438</v>
      </c>
      <c r="G35" s="2">
        <f t="shared" si="1"/>
        <v>156701</v>
      </c>
      <c r="H35" s="44">
        <f t="shared" si="0"/>
        <v>0.16259999999999999</v>
      </c>
      <c r="I35" s="61" t="s">
        <v>870</v>
      </c>
      <c r="J35" s="65" t="s">
        <v>870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</row>
    <row r="36" spans="1:485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471084</v>
      </c>
      <c r="F36" s="156">
        <v>654232</v>
      </c>
      <c r="G36" s="2">
        <f t="shared" si="1"/>
        <v>183148</v>
      </c>
      <c r="H36" s="44">
        <f t="shared" si="0"/>
        <v>0.38879999999999998</v>
      </c>
      <c r="I36" s="61">
        <v>1</v>
      </c>
      <c r="J36" s="65" t="s">
        <v>870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</row>
    <row r="37" spans="1:485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922931</v>
      </c>
      <c r="F37" s="156">
        <v>976665</v>
      </c>
      <c r="G37" s="2">
        <f t="shared" si="1"/>
        <v>53734</v>
      </c>
      <c r="H37" s="44">
        <f t="shared" si="0"/>
        <v>5.8200000000000002E-2</v>
      </c>
      <c r="I37" s="61">
        <v>1</v>
      </c>
      <c r="J37" s="65" t="s">
        <v>870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</row>
    <row r="38" spans="1:485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382893</v>
      </c>
      <c r="F38" s="156">
        <v>299778</v>
      </c>
      <c r="G38" s="2">
        <f t="shared" si="1"/>
        <v>-83115</v>
      </c>
      <c r="H38" s="44">
        <f t="shared" si="0"/>
        <v>-0.21709999999999999</v>
      </c>
      <c r="I38" s="61">
        <v>1</v>
      </c>
      <c r="J38" s="65" t="s">
        <v>870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</row>
    <row r="39" spans="1:485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115721</v>
      </c>
      <c r="F39" s="156">
        <v>265861</v>
      </c>
      <c r="G39" s="2">
        <f t="shared" si="1"/>
        <v>150140</v>
      </c>
      <c r="H39" s="44">
        <f t="shared" si="0"/>
        <v>1.2974000000000001</v>
      </c>
      <c r="I39" s="61">
        <v>1</v>
      </c>
      <c r="J39" s="65" t="s">
        <v>870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</row>
    <row r="40" spans="1:485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2139939</v>
      </c>
      <c r="F40" s="156">
        <v>2650936</v>
      </c>
      <c r="G40" s="2">
        <f t="shared" si="1"/>
        <v>510997</v>
      </c>
      <c r="H40" s="44">
        <f t="shared" si="0"/>
        <v>0.23880000000000001</v>
      </c>
      <c r="I40" s="61" t="s">
        <v>870</v>
      </c>
      <c r="J40" s="65" t="s">
        <v>870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</row>
    <row r="41" spans="1:485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1784584</v>
      </c>
      <c r="F41" s="156">
        <v>2176125</v>
      </c>
      <c r="G41" s="2">
        <f t="shared" si="1"/>
        <v>391541</v>
      </c>
      <c r="H41" s="44">
        <f t="shared" si="0"/>
        <v>0.21940000000000001</v>
      </c>
      <c r="I41" s="61" t="s">
        <v>870</v>
      </c>
      <c r="J41" s="65" t="s">
        <v>870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</row>
    <row r="42" spans="1:485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527181</v>
      </c>
      <c r="F42" s="156">
        <v>830123</v>
      </c>
      <c r="G42" s="2">
        <f t="shared" si="1"/>
        <v>302942</v>
      </c>
      <c r="H42" s="44">
        <f t="shared" si="0"/>
        <v>0.5746</v>
      </c>
      <c r="I42" s="61" t="s">
        <v>870</v>
      </c>
      <c r="J42" s="65" t="s">
        <v>870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</row>
    <row r="43" spans="1:485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2986073</v>
      </c>
      <c r="F43" s="156">
        <v>3528832</v>
      </c>
      <c r="G43" s="2">
        <f t="shared" si="1"/>
        <v>542759</v>
      </c>
      <c r="H43" s="44">
        <f t="shared" si="0"/>
        <v>0.18179999999999999</v>
      </c>
      <c r="I43" s="61" t="s">
        <v>870</v>
      </c>
      <c r="J43" s="65" t="s">
        <v>870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</row>
    <row r="44" spans="1:485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1803707</v>
      </c>
      <c r="F44" s="156">
        <v>2098022</v>
      </c>
      <c r="G44" s="2">
        <f t="shared" si="1"/>
        <v>294315</v>
      </c>
      <c r="H44" s="44">
        <f t="shared" si="0"/>
        <v>0.16320000000000001</v>
      </c>
      <c r="I44" s="61" t="s">
        <v>870</v>
      </c>
      <c r="J44" s="65" t="s">
        <v>870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</row>
    <row r="45" spans="1:485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360068</v>
      </c>
      <c r="F45" s="156">
        <v>859860</v>
      </c>
      <c r="G45" s="2">
        <f t="shared" si="1"/>
        <v>499792</v>
      </c>
      <c r="H45" s="44">
        <f t="shared" si="0"/>
        <v>1.3879999999999999</v>
      </c>
      <c r="I45" s="61" t="s">
        <v>870</v>
      </c>
      <c r="J45" s="65" t="s">
        <v>870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</row>
    <row r="46" spans="1:485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2281815</v>
      </c>
      <c r="F46" s="156">
        <v>2686243</v>
      </c>
      <c r="G46" s="2">
        <f t="shared" si="1"/>
        <v>404428</v>
      </c>
      <c r="H46" s="44">
        <f t="shared" si="0"/>
        <v>0.1772</v>
      </c>
      <c r="I46" s="61" t="s">
        <v>870</v>
      </c>
      <c r="J46" s="65" t="s">
        <v>870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</row>
    <row r="47" spans="1:485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12370744</v>
      </c>
      <c r="F47" s="156">
        <v>14937792</v>
      </c>
      <c r="G47" s="2">
        <f t="shared" si="1"/>
        <v>2567048</v>
      </c>
      <c r="H47" s="44">
        <f t="shared" si="0"/>
        <v>0.20749999999999999</v>
      </c>
      <c r="I47" s="61" t="s">
        <v>870</v>
      </c>
      <c r="J47" s="65" t="s">
        <v>870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</row>
    <row r="48" spans="1:485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1247869</v>
      </c>
      <c r="F48" s="156">
        <v>1561249</v>
      </c>
      <c r="G48" s="2">
        <f t="shared" si="1"/>
        <v>313380</v>
      </c>
      <c r="H48" s="44">
        <f t="shared" si="0"/>
        <v>0.25109999999999999</v>
      </c>
      <c r="I48" s="61" t="s">
        <v>870</v>
      </c>
      <c r="J48" s="65" t="s">
        <v>870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</row>
    <row r="49" spans="1:485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861477</v>
      </c>
      <c r="F49" s="156">
        <v>997518</v>
      </c>
      <c r="G49" s="2">
        <f t="shared" si="1"/>
        <v>136041</v>
      </c>
      <c r="H49" s="44">
        <f t="shared" si="0"/>
        <v>0.15790000000000001</v>
      </c>
      <c r="I49" s="61" t="s">
        <v>870</v>
      </c>
      <c r="J49" s="65" t="s">
        <v>870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</row>
    <row r="50" spans="1:485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6187845</v>
      </c>
      <c r="F50" s="156">
        <v>6902503</v>
      </c>
      <c r="G50" s="2">
        <f t="shared" si="1"/>
        <v>714658</v>
      </c>
      <c r="H50" s="44">
        <f t="shared" si="0"/>
        <v>0.11550000000000001</v>
      </c>
      <c r="I50" s="61" t="s">
        <v>870</v>
      </c>
      <c r="J50" s="65" t="s">
        <v>870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</row>
    <row r="51" spans="1:485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1891579</v>
      </c>
      <c r="F51" s="156">
        <v>2241813</v>
      </c>
      <c r="G51" s="2">
        <f t="shared" si="1"/>
        <v>350234</v>
      </c>
      <c r="H51" s="44">
        <f t="shared" si="0"/>
        <v>0.1852</v>
      </c>
      <c r="I51" s="61" t="s">
        <v>870</v>
      </c>
      <c r="J51" s="65" t="s">
        <v>870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</row>
    <row r="52" spans="1:485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1473917</v>
      </c>
      <c r="F52" s="156">
        <v>1970743</v>
      </c>
      <c r="G52" s="2">
        <f t="shared" si="1"/>
        <v>496826</v>
      </c>
      <c r="H52" s="44">
        <f t="shared" si="0"/>
        <v>0.33710000000000001</v>
      </c>
      <c r="I52" s="61" t="s">
        <v>870</v>
      </c>
      <c r="J52" s="65" t="s">
        <v>870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</row>
    <row r="53" spans="1:485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1277012</v>
      </c>
      <c r="F53" s="156">
        <v>1458500</v>
      </c>
      <c r="G53" s="2">
        <f t="shared" si="1"/>
        <v>181488</v>
      </c>
      <c r="H53" s="44">
        <f t="shared" si="0"/>
        <v>0.1421</v>
      </c>
      <c r="I53" s="61" t="s">
        <v>870</v>
      </c>
      <c r="J53" s="65" t="s">
        <v>870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</row>
    <row r="54" spans="1:485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584981</v>
      </c>
      <c r="F54" s="156">
        <v>668769</v>
      </c>
      <c r="G54" s="2">
        <f t="shared" si="1"/>
        <v>83788</v>
      </c>
      <c r="H54" s="44">
        <f t="shared" si="0"/>
        <v>0.14319999999999999</v>
      </c>
      <c r="I54" s="61" t="s">
        <v>870</v>
      </c>
      <c r="J54" s="65" t="s">
        <v>870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</row>
    <row r="55" spans="1:485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830144</v>
      </c>
      <c r="F55" s="156">
        <v>942603</v>
      </c>
      <c r="G55" s="2">
        <f t="shared" si="1"/>
        <v>112459</v>
      </c>
      <c r="H55" s="44">
        <f t="shared" si="0"/>
        <v>0.13550000000000001</v>
      </c>
      <c r="I55" s="61" t="s">
        <v>870</v>
      </c>
      <c r="J55" s="65" t="s">
        <v>870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</row>
    <row r="56" spans="1:485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1371468</v>
      </c>
      <c r="F56" s="156">
        <v>2073547</v>
      </c>
      <c r="G56" s="2">
        <f t="shared" si="1"/>
        <v>702079</v>
      </c>
      <c r="H56" s="44">
        <f t="shared" si="0"/>
        <v>0.51190000000000002</v>
      </c>
      <c r="I56" s="61" t="s">
        <v>870</v>
      </c>
      <c r="J56" s="65" t="s">
        <v>870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</row>
    <row r="57" spans="1:485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1067053</v>
      </c>
      <c r="F57" s="156">
        <v>1227266</v>
      </c>
      <c r="G57" s="2">
        <f t="shared" si="1"/>
        <v>160213</v>
      </c>
      <c r="H57" s="44">
        <f t="shared" si="0"/>
        <v>0.15010000000000001</v>
      </c>
      <c r="I57" s="61" t="s">
        <v>870</v>
      </c>
      <c r="J57" s="65" t="s">
        <v>870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</row>
    <row r="58" spans="1:485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749203</v>
      </c>
      <c r="F58" s="156">
        <v>924706</v>
      </c>
      <c r="G58" s="2">
        <f t="shared" si="1"/>
        <v>175503</v>
      </c>
      <c r="H58" s="44">
        <f t="shared" si="0"/>
        <v>0.23430000000000001</v>
      </c>
      <c r="I58" s="61" t="s">
        <v>870</v>
      </c>
      <c r="J58" s="65" t="s">
        <v>870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</row>
    <row r="59" spans="1:485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12110</v>
      </c>
      <c r="F59" s="156">
        <v>11720</v>
      </c>
      <c r="G59" s="2">
        <f t="shared" si="1"/>
        <v>-390</v>
      </c>
      <c r="H59" s="44">
        <f t="shared" si="0"/>
        <v>-3.2199999999999999E-2</v>
      </c>
      <c r="I59" s="61">
        <v>1</v>
      </c>
      <c r="J59" s="65">
        <v>1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</row>
    <row r="60" spans="1:485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17304</v>
      </c>
      <c r="F60" s="156">
        <v>17550</v>
      </c>
      <c r="G60" s="2">
        <f t="shared" si="1"/>
        <v>246</v>
      </c>
      <c r="H60" s="44">
        <f t="shared" si="0"/>
        <v>1.4200000000000001E-2</v>
      </c>
      <c r="I60" s="61">
        <v>1</v>
      </c>
      <c r="J60" s="65">
        <v>1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</row>
    <row r="61" spans="1:485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242821</v>
      </c>
      <c r="F61" s="156">
        <v>386770</v>
      </c>
      <c r="G61" s="2">
        <f t="shared" si="1"/>
        <v>143949</v>
      </c>
      <c r="H61" s="44">
        <f t="shared" si="0"/>
        <v>0.59279999999999999</v>
      </c>
      <c r="I61" s="61" t="s">
        <v>870</v>
      </c>
      <c r="J61" s="65" t="s">
        <v>870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</row>
    <row r="62" spans="1:485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17859</v>
      </c>
      <c r="F62" s="156">
        <v>18226</v>
      </c>
      <c r="G62" s="2">
        <f t="shared" si="1"/>
        <v>367</v>
      </c>
      <c r="H62" s="44">
        <f t="shared" si="0"/>
        <v>2.0500000000000001E-2</v>
      </c>
      <c r="I62" s="61">
        <v>1</v>
      </c>
      <c r="J62" s="65">
        <v>1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</row>
    <row r="63" spans="1:485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8459079</v>
      </c>
      <c r="F63" s="156">
        <v>10949687</v>
      </c>
      <c r="G63" s="2">
        <f t="shared" si="1"/>
        <v>2490608</v>
      </c>
      <c r="H63" s="44">
        <f t="shared" si="0"/>
        <v>0.2944</v>
      </c>
      <c r="I63" s="61" t="s">
        <v>870</v>
      </c>
      <c r="J63" s="65" t="s">
        <v>870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</row>
    <row r="64" spans="1:485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21739349</v>
      </c>
      <c r="F64" s="156">
        <v>27134779</v>
      </c>
      <c r="G64" s="2">
        <f t="shared" si="1"/>
        <v>5395430</v>
      </c>
      <c r="H64" s="44">
        <f t="shared" si="0"/>
        <v>0.2482</v>
      </c>
      <c r="I64" s="61" t="s">
        <v>870</v>
      </c>
      <c r="J64" s="65" t="s">
        <v>870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</row>
    <row r="65" spans="1:485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9511817</v>
      </c>
      <c r="F65" s="156">
        <v>11206136</v>
      </c>
      <c r="G65" s="2">
        <f t="shared" si="1"/>
        <v>1694319</v>
      </c>
      <c r="H65" s="44">
        <f t="shared" si="0"/>
        <v>0.17810000000000001</v>
      </c>
      <c r="I65" s="61" t="s">
        <v>870</v>
      </c>
      <c r="J65" s="65" t="s">
        <v>870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</row>
    <row r="66" spans="1:485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744429</v>
      </c>
      <c r="F66" s="156">
        <v>803523</v>
      </c>
      <c r="G66" s="2">
        <f t="shared" si="1"/>
        <v>59094</v>
      </c>
      <c r="H66" s="44">
        <f t="shared" si="0"/>
        <v>7.9399999999999998E-2</v>
      </c>
      <c r="I66" s="61" t="s">
        <v>870</v>
      </c>
      <c r="J66" s="65" t="s">
        <v>870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</row>
    <row r="67" spans="1:485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24845060</v>
      </c>
      <c r="F67" s="156">
        <v>30914567</v>
      </c>
      <c r="G67" s="2">
        <f t="shared" si="1"/>
        <v>6069507</v>
      </c>
      <c r="H67" s="44">
        <f t="shared" si="0"/>
        <v>0.24429999999999999</v>
      </c>
      <c r="I67" s="61" t="s">
        <v>870</v>
      </c>
      <c r="J67" s="65" t="s">
        <v>870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</row>
    <row r="68" spans="1:485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15888</v>
      </c>
      <c r="F68" s="156">
        <v>16138</v>
      </c>
      <c r="G68" s="2">
        <f t="shared" si="1"/>
        <v>250</v>
      </c>
      <c r="H68" s="44">
        <f t="shared" si="0"/>
        <v>1.5699999999999999E-2</v>
      </c>
      <c r="I68" s="61">
        <v>1</v>
      </c>
      <c r="J68" s="65">
        <v>1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</row>
    <row r="69" spans="1:485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1024654</v>
      </c>
      <c r="F69" s="156">
        <v>1298556</v>
      </c>
      <c r="G69" s="2">
        <f t="shared" si="1"/>
        <v>273902</v>
      </c>
      <c r="H69" s="44">
        <f t="shared" si="0"/>
        <v>0.26729999999999998</v>
      </c>
      <c r="I69" s="61" t="s">
        <v>870</v>
      </c>
      <c r="J69" s="65" t="s">
        <v>870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</row>
    <row r="70" spans="1:485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7327755</v>
      </c>
      <c r="F70" s="156">
        <v>8391515</v>
      </c>
      <c r="G70" s="2">
        <f t="shared" si="1"/>
        <v>1063760</v>
      </c>
      <c r="H70" s="44">
        <f t="shared" si="0"/>
        <v>0.1452</v>
      </c>
      <c r="I70" s="61" t="s">
        <v>870</v>
      </c>
      <c r="J70" s="65" t="s">
        <v>870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</row>
    <row r="71" spans="1:485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33257</v>
      </c>
      <c r="F71" s="156">
        <v>108240</v>
      </c>
      <c r="G71" s="2">
        <f t="shared" si="1"/>
        <v>74983</v>
      </c>
      <c r="H71" s="44">
        <f t="shared" si="0"/>
        <v>2.2547000000000001</v>
      </c>
      <c r="I71" s="61">
        <v>1</v>
      </c>
      <c r="J71" s="65" t="s">
        <v>870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</row>
    <row r="72" spans="1:485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3606004</v>
      </c>
      <c r="F72" s="156">
        <v>4329719</v>
      </c>
      <c r="G72" s="2">
        <f t="shared" si="1"/>
        <v>723715</v>
      </c>
      <c r="H72" s="44">
        <f t="shared" si="0"/>
        <v>0.20069999999999999</v>
      </c>
      <c r="I72" s="61" t="s">
        <v>870</v>
      </c>
      <c r="J72" s="65" t="s">
        <v>870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</row>
    <row r="73" spans="1:485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4127616</v>
      </c>
      <c r="F73" s="156">
        <v>4948737</v>
      </c>
      <c r="G73" s="2">
        <f t="shared" si="1"/>
        <v>821121</v>
      </c>
      <c r="H73" s="44">
        <f t="shared" ref="H73:H136" si="2">ROUND(G73/E73,4)</f>
        <v>0.19889999999999999</v>
      </c>
      <c r="I73" s="61" t="s">
        <v>870</v>
      </c>
      <c r="J73" s="65" t="s">
        <v>870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</row>
    <row r="74" spans="1:485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1384132</v>
      </c>
      <c r="F74" s="156">
        <v>1457144</v>
      </c>
      <c r="G74" s="2">
        <f t="shared" ref="G74:G137" si="3">SUM(F74-E74)</f>
        <v>73012</v>
      </c>
      <c r="H74" s="44">
        <f t="shared" si="2"/>
        <v>5.2699999999999997E-2</v>
      </c>
      <c r="I74" s="61" t="s">
        <v>870</v>
      </c>
      <c r="J74" s="65" t="s">
        <v>870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</row>
    <row r="75" spans="1:485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1467876</v>
      </c>
      <c r="F75" s="156">
        <v>1744480</v>
      </c>
      <c r="G75" s="2">
        <f t="shared" si="3"/>
        <v>276604</v>
      </c>
      <c r="H75" s="44">
        <f t="shared" si="2"/>
        <v>0.18840000000000001</v>
      </c>
      <c r="I75" s="61" t="s">
        <v>870</v>
      </c>
      <c r="J75" s="65" t="s">
        <v>870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</row>
    <row r="76" spans="1:485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277669</v>
      </c>
      <c r="F76" s="156">
        <v>375651</v>
      </c>
      <c r="G76" s="2">
        <f t="shared" si="3"/>
        <v>97982</v>
      </c>
      <c r="H76" s="44">
        <f t="shared" si="2"/>
        <v>0.35289999999999999</v>
      </c>
      <c r="I76" s="61" t="s">
        <v>870</v>
      </c>
      <c r="J76" s="65" t="s">
        <v>870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</row>
    <row r="77" spans="1:485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3652089</v>
      </c>
      <c r="F77" s="156">
        <v>4594825</v>
      </c>
      <c r="G77" s="2">
        <f t="shared" si="3"/>
        <v>942736</v>
      </c>
      <c r="H77" s="44">
        <f t="shared" si="2"/>
        <v>0.2581</v>
      </c>
      <c r="I77" s="61" t="s">
        <v>870</v>
      </c>
      <c r="J77" s="65" t="s">
        <v>870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</row>
    <row r="78" spans="1:485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552824</v>
      </c>
      <c r="F78" s="156">
        <v>645274</v>
      </c>
      <c r="G78" s="2">
        <f t="shared" si="3"/>
        <v>92450</v>
      </c>
      <c r="H78" s="44">
        <f t="shared" si="2"/>
        <v>0.16719999999999999</v>
      </c>
      <c r="I78" s="61" t="s">
        <v>870</v>
      </c>
      <c r="J78" s="65" t="s">
        <v>870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</row>
    <row r="79" spans="1:485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803704</v>
      </c>
      <c r="F79" s="156">
        <v>855687</v>
      </c>
      <c r="G79" s="2">
        <f t="shared" si="3"/>
        <v>51983</v>
      </c>
      <c r="H79" s="44">
        <f t="shared" si="2"/>
        <v>6.4699999999999994E-2</v>
      </c>
      <c r="I79" s="61" t="s">
        <v>870</v>
      </c>
      <c r="J79" s="65" t="s">
        <v>870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</row>
    <row r="80" spans="1:485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2150626</v>
      </c>
      <c r="F80" s="156">
        <v>2494982</v>
      </c>
      <c r="G80" s="2">
        <f t="shared" si="3"/>
        <v>344356</v>
      </c>
      <c r="H80" s="44">
        <f t="shared" si="2"/>
        <v>0.16009999999999999</v>
      </c>
      <c r="I80" s="61" t="s">
        <v>870</v>
      </c>
      <c r="J80" s="65" t="s">
        <v>870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</row>
    <row r="81" spans="1:485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799494</v>
      </c>
      <c r="F81" s="156">
        <v>918760</v>
      </c>
      <c r="G81" s="2">
        <f t="shared" si="3"/>
        <v>119266</v>
      </c>
      <c r="H81" s="44">
        <f t="shared" si="2"/>
        <v>0.1492</v>
      </c>
      <c r="I81" s="61" t="s">
        <v>870</v>
      </c>
      <c r="J81" s="65" t="s">
        <v>870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</row>
    <row r="82" spans="1:485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1058820</v>
      </c>
      <c r="F82" s="156">
        <v>1283457</v>
      </c>
      <c r="G82" s="2">
        <f t="shared" si="3"/>
        <v>224637</v>
      </c>
      <c r="H82" s="44">
        <f t="shared" si="2"/>
        <v>0.2122</v>
      </c>
      <c r="I82" s="61" t="s">
        <v>870</v>
      </c>
      <c r="J82" s="65" t="s">
        <v>870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</row>
    <row r="83" spans="1:485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2660734</v>
      </c>
      <c r="F83" s="156">
        <v>2986531</v>
      </c>
      <c r="G83" s="2">
        <f t="shared" si="3"/>
        <v>325797</v>
      </c>
      <c r="H83" s="44">
        <f t="shared" si="2"/>
        <v>0.12239999999999999</v>
      </c>
      <c r="I83" s="61" t="s">
        <v>870</v>
      </c>
      <c r="J83" s="65" t="s">
        <v>870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</row>
    <row r="84" spans="1:485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2126024</v>
      </c>
      <c r="F84" s="156">
        <v>2433168</v>
      </c>
      <c r="G84" s="2">
        <f t="shared" si="3"/>
        <v>307144</v>
      </c>
      <c r="H84" s="44">
        <f t="shared" si="2"/>
        <v>0.14449999999999999</v>
      </c>
      <c r="I84" s="61" t="s">
        <v>870</v>
      </c>
      <c r="J84" s="65" t="s">
        <v>870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</row>
    <row r="85" spans="1:485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1491533</v>
      </c>
      <c r="F85" s="156">
        <v>1614729</v>
      </c>
      <c r="G85" s="2">
        <f t="shared" si="3"/>
        <v>123196</v>
      </c>
      <c r="H85" s="44">
        <f t="shared" si="2"/>
        <v>8.2600000000000007E-2</v>
      </c>
      <c r="I85" s="61" t="s">
        <v>870</v>
      </c>
      <c r="J85" s="65" t="s">
        <v>870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</row>
    <row r="86" spans="1:485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2082130</v>
      </c>
      <c r="F86" s="156">
        <v>2607827</v>
      </c>
      <c r="G86" s="2">
        <f t="shared" si="3"/>
        <v>525697</v>
      </c>
      <c r="H86" s="44">
        <f t="shared" si="2"/>
        <v>0.2525</v>
      </c>
      <c r="I86" s="61" t="s">
        <v>870</v>
      </c>
      <c r="J86" s="65" t="s">
        <v>870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</row>
    <row r="87" spans="1:485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2019587</v>
      </c>
      <c r="F87" s="156">
        <v>2317744</v>
      </c>
      <c r="G87" s="2">
        <f t="shared" si="3"/>
        <v>298157</v>
      </c>
      <c r="H87" s="44">
        <f t="shared" si="2"/>
        <v>0.14760000000000001</v>
      </c>
      <c r="I87" s="61" t="s">
        <v>870</v>
      </c>
      <c r="J87" s="65" t="s">
        <v>870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</row>
    <row r="88" spans="1:485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13042854</v>
      </c>
      <c r="F88" s="156">
        <v>15260023</v>
      </c>
      <c r="G88" s="2">
        <f t="shared" si="3"/>
        <v>2217169</v>
      </c>
      <c r="H88" s="44">
        <f t="shared" si="2"/>
        <v>0.17</v>
      </c>
      <c r="I88" s="61" t="s">
        <v>870</v>
      </c>
      <c r="J88" s="65" t="s">
        <v>870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</row>
    <row r="89" spans="1:485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486328</v>
      </c>
      <c r="F89" s="156">
        <v>583795</v>
      </c>
      <c r="G89" s="2">
        <f t="shared" si="3"/>
        <v>97467</v>
      </c>
      <c r="H89" s="44">
        <f t="shared" si="2"/>
        <v>0.20039999999999999</v>
      </c>
      <c r="I89" s="61" t="s">
        <v>870</v>
      </c>
      <c r="J89" s="65" t="s">
        <v>870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</row>
    <row r="90" spans="1:485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850056</v>
      </c>
      <c r="F90" s="156">
        <v>879468</v>
      </c>
      <c r="G90" s="2">
        <f t="shared" si="3"/>
        <v>29412</v>
      </c>
      <c r="H90" s="44">
        <f t="shared" si="2"/>
        <v>3.4599999999999999E-2</v>
      </c>
      <c r="I90" s="61" t="s">
        <v>870</v>
      </c>
      <c r="J90" s="65" t="s">
        <v>870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</row>
    <row r="91" spans="1:485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1513119</v>
      </c>
      <c r="F91" s="156">
        <v>1709723</v>
      </c>
      <c r="G91" s="2">
        <f t="shared" si="3"/>
        <v>196604</v>
      </c>
      <c r="H91" s="44">
        <f t="shared" si="2"/>
        <v>0.12989999999999999</v>
      </c>
      <c r="I91" s="61" t="s">
        <v>870</v>
      </c>
      <c r="J91" s="65" t="s">
        <v>870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</row>
    <row r="92" spans="1:485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1299361</v>
      </c>
      <c r="F92" s="156">
        <v>1534304</v>
      </c>
      <c r="G92" s="2">
        <f t="shared" si="3"/>
        <v>234943</v>
      </c>
      <c r="H92" s="44">
        <f t="shared" si="2"/>
        <v>0.18079999999999999</v>
      </c>
      <c r="I92" s="61" t="s">
        <v>870</v>
      </c>
      <c r="J92" s="65" t="s">
        <v>870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</row>
    <row r="93" spans="1:485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1577273</v>
      </c>
      <c r="F93" s="156">
        <v>1783586</v>
      </c>
      <c r="G93" s="2">
        <f t="shared" si="3"/>
        <v>206313</v>
      </c>
      <c r="H93" s="44">
        <f t="shared" si="2"/>
        <v>0.1308</v>
      </c>
      <c r="I93" s="61" t="s">
        <v>870</v>
      </c>
      <c r="J93" s="65" t="s">
        <v>870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</row>
    <row r="94" spans="1:485" s="40" customFormat="1" x14ac:dyDescent="0.2">
      <c r="A94" s="46" t="s">
        <v>174</v>
      </c>
      <c r="B94" s="47" t="s">
        <v>175</v>
      </c>
      <c r="C94" s="47" t="s">
        <v>181</v>
      </c>
      <c r="D94" s="47" t="s">
        <v>881</v>
      </c>
      <c r="E94" s="26">
        <v>4701272</v>
      </c>
      <c r="F94" s="156">
        <v>5304582</v>
      </c>
      <c r="G94" s="2">
        <f t="shared" si="3"/>
        <v>603310</v>
      </c>
      <c r="H94" s="44">
        <f t="shared" si="2"/>
        <v>0.1283</v>
      </c>
      <c r="I94" s="61" t="s">
        <v>870</v>
      </c>
      <c r="J94" s="65" t="s">
        <v>870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</row>
    <row r="95" spans="1:485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209433</v>
      </c>
      <c r="F95" s="156">
        <v>226885</v>
      </c>
      <c r="G95" s="2">
        <f t="shared" si="3"/>
        <v>17452</v>
      </c>
      <c r="H95" s="44">
        <f t="shared" si="2"/>
        <v>8.3299999999999999E-2</v>
      </c>
      <c r="I95" s="61">
        <v>1</v>
      </c>
      <c r="J95" s="65" t="s">
        <v>870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</row>
    <row r="96" spans="1:485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485805</v>
      </c>
      <c r="F96" s="156">
        <v>562340</v>
      </c>
      <c r="G96" s="2">
        <f t="shared" si="3"/>
        <v>76535</v>
      </c>
      <c r="H96" s="44">
        <f t="shared" si="2"/>
        <v>0.1575</v>
      </c>
      <c r="I96" s="61" t="s">
        <v>870</v>
      </c>
      <c r="J96" s="65" t="s">
        <v>870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</row>
    <row r="97" spans="1:485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59964</v>
      </c>
      <c r="F97" s="156">
        <v>101428</v>
      </c>
      <c r="G97" s="2">
        <f t="shared" si="3"/>
        <v>41464</v>
      </c>
      <c r="H97" s="44">
        <f t="shared" si="2"/>
        <v>0.6915</v>
      </c>
      <c r="I97" s="61" t="s">
        <v>870</v>
      </c>
      <c r="J97" s="65" t="s">
        <v>870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</row>
    <row r="98" spans="1:485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1164108</v>
      </c>
      <c r="F98" s="156">
        <v>1391626</v>
      </c>
      <c r="G98" s="2">
        <f t="shared" si="3"/>
        <v>227518</v>
      </c>
      <c r="H98" s="44">
        <f t="shared" si="2"/>
        <v>0.19539999999999999</v>
      </c>
      <c r="I98" s="61" t="s">
        <v>870</v>
      </c>
      <c r="J98" s="65" t="s">
        <v>870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</row>
    <row r="99" spans="1:485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61213989</v>
      </c>
      <c r="F99" s="156">
        <v>76519183</v>
      </c>
      <c r="G99" s="2">
        <f t="shared" si="3"/>
        <v>15305194</v>
      </c>
      <c r="H99" s="44">
        <f t="shared" si="2"/>
        <v>0.25</v>
      </c>
      <c r="I99" s="61" t="s">
        <v>870</v>
      </c>
      <c r="J99" s="65" t="s">
        <v>870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</row>
    <row r="100" spans="1:485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35237432</v>
      </c>
      <c r="F100" s="156">
        <v>45645549</v>
      </c>
      <c r="G100" s="2">
        <f t="shared" si="3"/>
        <v>10408117</v>
      </c>
      <c r="H100" s="44">
        <f t="shared" si="2"/>
        <v>0.2954</v>
      </c>
      <c r="I100" s="61" t="s">
        <v>870</v>
      </c>
      <c r="J100" s="65" t="s">
        <v>870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</row>
    <row r="101" spans="1:485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9077737</v>
      </c>
      <c r="F101" s="156">
        <v>10714605</v>
      </c>
      <c r="G101" s="2">
        <f t="shared" si="3"/>
        <v>1636868</v>
      </c>
      <c r="H101" s="44">
        <f t="shared" si="2"/>
        <v>0.18029999999999999</v>
      </c>
      <c r="I101" s="61" t="s">
        <v>870</v>
      </c>
      <c r="J101" s="65" t="s">
        <v>870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</row>
    <row r="102" spans="1:485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3697750</v>
      </c>
      <c r="F102" s="156">
        <v>4225604</v>
      </c>
      <c r="G102" s="2">
        <f t="shared" si="3"/>
        <v>527854</v>
      </c>
      <c r="H102" s="44">
        <f t="shared" si="2"/>
        <v>0.14280000000000001</v>
      </c>
      <c r="I102" s="61" t="s">
        <v>870</v>
      </c>
      <c r="J102" s="65" t="s">
        <v>870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</row>
    <row r="103" spans="1:485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4556865</v>
      </c>
      <c r="F103" s="156">
        <v>5491408</v>
      </c>
      <c r="G103" s="2">
        <f t="shared" si="3"/>
        <v>934543</v>
      </c>
      <c r="H103" s="44">
        <f t="shared" si="2"/>
        <v>0.2051</v>
      </c>
      <c r="I103" s="61" t="s">
        <v>870</v>
      </c>
      <c r="J103" s="65" t="s">
        <v>870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</row>
    <row r="104" spans="1:485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1173831</v>
      </c>
      <c r="F104" s="156">
        <v>1278336</v>
      </c>
      <c r="G104" s="2">
        <f t="shared" si="3"/>
        <v>104505</v>
      </c>
      <c r="H104" s="44">
        <f t="shared" si="2"/>
        <v>8.8999999999999996E-2</v>
      </c>
      <c r="I104" s="61" t="s">
        <v>870</v>
      </c>
      <c r="J104" s="65" t="s">
        <v>870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</row>
    <row r="105" spans="1:485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695924</v>
      </c>
      <c r="F105" s="156">
        <v>900812</v>
      </c>
      <c r="G105" s="2">
        <f t="shared" si="3"/>
        <v>204888</v>
      </c>
      <c r="H105" s="44">
        <f t="shared" si="2"/>
        <v>0.2944</v>
      </c>
      <c r="I105" s="61">
        <v>1</v>
      </c>
      <c r="J105" s="65" t="s">
        <v>870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</row>
    <row r="106" spans="1:485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563451</v>
      </c>
      <c r="F106" s="156">
        <v>680528</v>
      </c>
      <c r="G106" s="2">
        <f t="shared" si="3"/>
        <v>117077</v>
      </c>
      <c r="H106" s="44">
        <f t="shared" si="2"/>
        <v>0.20780000000000001</v>
      </c>
      <c r="I106" s="61" t="s">
        <v>870</v>
      </c>
      <c r="J106" s="65" t="s">
        <v>870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</row>
    <row r="107" spans="1:485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1129754</v>
      </c>
      <c r="F107" s="156">
        <v>1398840</v>
      </c>
      <c r="G107" s="2">
        <f t="shared" si="3"/>
        <v>269086</v>
      </c>
      <c r="H107" s="44">
        <f t="shared" si="2"/>
        <v>0.2382</v>
      </c>
      <c r="I107" s="61" t="s">
        <v>870</v>
      </c>
      <c r="J107" s="65" t="s">
        <v>870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</row>
    <row r="108" spans="1:485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2088637</v>
      </c>
      <c r="F108" s="156">
        <v>2419829</v>
      </c>
      <c r="G108" s="2">
        <f t="shared" si="3"/>
        <v>331192</v>
      </c>
      <c r="H108" s="44">
        <f t="shared" si="2"/>
        <v>0.15859999999999999</v>
      </c>
      <c r="I108" s="61" t="s">
        <v>870</v>
      </c>
      <c r="J108" s="65" t="s">
        <v>870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</row>
    <row r="109" spans="1:485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4035853</v>
      </c>
      <c r="F109" s="156">
        <v>5309323</v>
      </c>
      <c r="G109" s="2">
        <f t="shared" si="3"/>
        <v>1273470</v>
      </c>
      <c r="H109" s="44">
        <f t="shared" si="2"/>
        <v>0.3155</v>
      </c>
      <c r="I109" s="61" t="s">
        <v>870</v>
      </c>
      <c r="J109" s="65" t="s">
        <v>870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</row>
    <row r="110" spans="1:485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793458</v>
      </c>
      <c r="F110" s="156">
        <v>904023</v>
      </c>
      <c r="G110" s="2">
        <f t="shared" si="3"/>
        <v>110565</v>
      </c>
      <c r="H110" s="44">
        <f t="shared" si="2"/>
        <v>0.13930000000000001</v>
      </c>
      <c r="I110" s="61" t="s">
        <v>870</v>
      </c>
      <c r="J110" s="65" t="s">
        <v>870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</row>
    <row r="111" spans="1:485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1402922</v>
      </c>
      <c r="F111" s="156">
        <v>1490045</v>
      </c>
      <c r="G111" s="2">
        <f t="shared" si="3"/>
        <v>87123</v>
      </c>
      <c r="H111" s="44">
        <f t="shared" si="2"/>
        <v>6.2100000000000002E-2</v>
      </c>
      <c r="I111" s="61" t="s">
        <v>870</v>
      </c>
      <c r="J111" s="65" t="s">
        <v>870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</row>
    <row r="112" spans="1:485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743424</v>
      </c>
      <c r="F112" s="156">
        <v>1143414</v>
      </c>
      <c r="G112" s="2">
        <f t="shared" si="3"/>
        <v>399990</v>
      </c>
      <c r="H112" s="44">
        <f t="shared" si="2"/>
        <v>0.53800000000000003</v>
      </c>
      <c r="I112" s="61" t="s">
        <v>870</v>
      </c>
      <c r="J112" s="65" t="s">
        <v>870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</row>
    <row r="113" spans="1:485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49768863</v>
      </c>
      <c r="F113" s="156">
        <v>58110770</v>
      </c>
      <c r="G113" s="2">
        <f t="shared" si="3"/>
        <v>8341907</v>
      </c>
      <c r="H113" s="44">
        <f t="shared" si="2"/>
        <v>0.1676</v>
      </c>
      <c r="I113" s="61" t="s">
        <v>870</v>
      </c>
      <c r="J113" s="65" t="s">
        <v>870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</row>
    <row r="114" spans="1:485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1446834</v>
      </c>
      <c r="F114" s="156">
        <v>1548592</v>
      </c>
      <c r="G114" s="2">
        <f t="shared" si="3"/>
        <v>101758</v>
      </c>
      <c r="H114" s="44">
        <f t="shared" si="2"/>
        <v>7.0300000000000001E-2</v>
      </c>
      <c r="I114" s="61" t="s">
        <v>870</v>
      </c>
      <c r="J114" s="65" t="s">
        <v>870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</row>
    <row r="115" spans="1:485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6697676</v>
      </c>
      <c r="F115" s="156">
        <v>8141293</v>
      </c>
      <c r="G115" s="2">
        <f t="shared" si="3"/>
        <v>1443617</v>
      </c>
      <c r="H115" s="44">
        <f t="shared" si="2"/>
        <v>0.2155</v>
      </c>
      <c r="I115" s="61" t="s">
        <v>870</v>
      </c>
      <c r="J115" s="65" t="s">
        <v>870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</row>
    <row r="116" spans="1:485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900225</v>
      </c>
      <c r="F116" s="156">
        <v>1079217</v>
      </c>
      <c r="G116" s="2">
        <f t="shared" si="3"/>
        <v>178992</v>
      </c>
      <c r="H116" s="44">
        <f t="shared" si="2"/>
        <v>0.1988</v>
      </c>
      <c r="I116" s="61" t="s">
        <v>870</v>
      </c>
      <c r="J116" s="65" t="s">
        <v>870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</row>
    <row r="117" spans="1:485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2060954</v>
      </c>
      <c r="F117" s="156">
        <v>2241678</v>
      </c>
      <c r="G117" s="2">
        <f t="shared" si="3"/>
        <v>180724</v>
      </c>
      <c r="H117" s="44">
        <f t="shared" si="2"/>
        <v>8.77E-2</v>
      </c>
      <c r="I117" s="61" t="s">
        <v>870</v>
      </c>
      <c r="J117" s="65" t="s">
        <v>870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</row>
    <row r="118" spans="1:485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668924</v>
      </c>
      <c r="F118" s="156">
        <v>795034</v>
      </c>
      <c r="G118" s="2">
        <f t="shared" si="3"/>
        <v>126110</v>
      </c>
      <c r="H118" s="44">
        <f t="shared" si="2"/>
        <v>0.1885</v>
      </c>
      <c r="I118" s="61" t="s">
        <v>870</v>
      </c>
      <c r="J118" s="65" t="s">
        <v>870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</row>
    <row r="119" spans="1:485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694347</v>
      </c>
      <c r="F119" s="156">
        <v>819190</v>
      </c>
      <c r="G119" s="2">
        <f t="shared" si="3"/>
        <v>124843</v>
      </c>
      <c r="H119" s="44">
        <f t="shared" si="2"/>
        <v>0.17979999999999999</v>
      </c>
      <c r="I119" s="61" t="s">
        <v>870</v>
      </c>
      <c r="J119" s="65" t="s">
        <v>870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</row>
    <row r="120" spans="1:485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8257</v>
      </c>
      <c r="F120" s="156">
        <v>22291</v>
      </c>
      <c r="G120" s="2">
        <f t="shared" si="3"/>
        <v>14034</v>
      </c>
      <c r="H120" s="44">
        <f t="shared" si="2"/>
        <v>1.6996</v>
      </c>
      <c r="I120" s="61">
        <v>1</v>
      </c>
      <c r="J120" s="65" t="s">
        <v>870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</row>
    <row r="121" spans="1:485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586494</v>
      </c>
      <c r="F121" s="156">
        <v>866993</v>
      </c>
      <c r="G121" s="2">
        <f t="shared" si="3"/>
        <v>280499</v>
      </c>
      <c r="H121" s="44">
        <f t="shared" si="2"/>
        <v>0.4783</v>
      </c>
      <c r="I121" s="61" t="s">
        <v>870</v>
      </c>
      <c r="J121" s="65" t="s">
        <v>870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</row>
    <row r="122" spans="1:485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1441969</v>
      </c>
      <c r="F122" s="156">
        <v>1680772</v>
      </c>
      <c r="G122" s="2">
        <f t="shared" si="3"/>
        <v>238803</v>
      </c>
      <c r="H122" s="44">
        <f t="shared" si="2"/>
        <v>0.1656</v>
      </c>
      <c r="I122" s="61" t="s">
        <v>870</v>
      </c>
      <c r="J122" s="65" t="s">
        <v>870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</row>
    <row r="123" spans="1:485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714106</v>
      </c>
      <c r="F123" s="156">
        <v>793356</v>
      </c>
      <c r="G123" s="2">
        <f t="shared" si="3"/>
        <v>79250</v>
      </c>
      <c r="H123" s="44">
        <f t="shared" si="2"/>
        <v>0.111</v>
      </c>
      <c r="I123" s="61" t="s">
        <v>870</v>
      </c>
      <c r="J123" s="65" t="s">
        <v>870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</row>
    <row r="124" spans="1:485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5214931</v>
      </c>
      <c r="F124" s="156">
        <v>6116301</v>
      </c>
      <c r="G124" s="2">
        <f t="shared" si="3"/>
        <v>901370</v>
      </c>
      <c r="H124" s="44">
        <f t="shared" si="2"/>
        <v>0.17280000000000001</v>
      </c>
      <c r="I124" s="61" t="s">
        <v>870</v>
      </c>
      <c r="J124" s="65" t="s">
        <v>870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</row>
    <row r="125" spans="1:485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3215803</v>
      </c>
      <c r="F125" s="156">
        <v>3840783</v>
      </c>
      <c r="G125" s="2">
        <f t="shared" si="3"/>
        <v>624980</v>
      </c>
      <c r="H125" s="44">
        <f t="shared" si="2"/>
        <v>0.1943</v>
      </c>
      <c r="I125" s="61" t="s">
        <v>870</v>
      </c>
      <c r="J125" s="65" t="s">
        <v>870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</row>
    <row r="126" spans="1:485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249147</v>
      </c>
      <c r="F126" s="156">
        <v>280459</v>
      </c>
      <c r="G126" s="2">
        <f t="shared" si="3"/>
        <v>31312</v>
      </c>
      <c r="H126" s="44">
        <f t="shared" si="2"/>
        <v>0.12570000000000001</v>
      </c>
      <c r="I126" s="61" t="s">
        <v>870</v>
      </c>
      <c r="J126" s="65" t="s">
        <v>870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</row>
    <row r="127" spans="1:485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1098692</v>
      </c>
      <c r="F127" s="156">
        <v>1342745</v>
      </c>
      <c r="G127" s="2">
        <f t="shared" si="3"/>
        <v>244053</v>
      </c>
      <c r="H127" s="44">
        <f t="shared" si="2"/>
        <v>0.22209999999999999</v>
      </c>
      <c r="I127" s="61" t="s">
        <v>870</v>
      </c>
      <c r="J127" s="65" t="s">
        <v>870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</row>
    <row r="128" spans="1:485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1264780</v>
      </c>
      <c r="F128" s="156">
        <v>1258000</v>
      </c>
      <c r="G128" s="2">
        <f t="shared" si="3"/>
        <v>-6780</v>
      </c>
      <c r="H128" s="44">
        <f t="shared" si="2"/>
        <v>-5.4000000000000003E-3</v>
      </c>
      <c r="I128" s="61" t="s">
        <v>870</v>
      </c>
      <c r="J128" s="65" t="s">
        <v>870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</row>
    <row r="129" spans="1:485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6238823</v>
      </c>
      <c r="F129" s="156">
        <v>7184209</v>
      </c>
      <c r="G129" s="2">
        <f t="shared" si="3"/>
        <v>945386</v>
      </c>
      <c r="H129" s="44">
        <f t="shared" si="2"/>
        <v>0.1515</v>
      </c>
      <c r="I129" s="61" t="s">
        <v>870</v>
      </c>
      <c r="J129" s="65" t="s">
        <v>870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</row>
    <row r="130" spans="1:485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5218499</v>
      </c>
      <c r="F130" s="156">
        <v>5853357</v>
      </c>
      <c r="G130" s="2">
        <f t="shared" si="3"/>
        <v>634858</v>
      </c>
      <c r="H130" s="44">
        <f t="shared" si="2"/>
        <v>0.1217</v>
      </c>
      <c r="I130" s="61" t="s">
        <v>870</v>
      </c>
      <c r="J130" s="65" t="s">
        <v>870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</row>
    <row r="131" spans="1:485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1900494</v>
      </c>
      <c r="F131" s="156">
        <v>2459685</v>
      </c>
      <c r="G131" s="2">
        <f t="shared" si="3"/>
        <v>559191</v>
      </c>
      <c r="H131" s="44">
        <f t="shared" si="2"/>
        <v>0.29420000000000002</v>
      </c>
      <c r="I131" s="61" t="s">
        <v>870</v>
      </c>
      <c r="J131" s="65" t="s">
        <v>870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</row>
    <row r="132" spans="1:485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1045950</v>
      </c>
      <c r="F132" s="156">
        <v>1231474</v>
      </c>
      <c r="G132" s="2">
        <f t="shared" si="3"/>
        <v>185524</v>
      </c>
      <c r="H132" s="44">
        <f t="shared" si="2"/>
        <v>0.1774</v>
      </c>
      <c r="I132" s="61" t="s">
        <v>870</v>
      </c>
      <c r="J132" s="65" t="s">
        <v>870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</row>
    <row r="133" spans="1:485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1950974</v>
      </c>
      <c r="F133" s="156">
        <v>2412535</v>
      </c>
      <c r="G133" s="2">
        <f t="shared" si="3"/>
        <v>461561</v>
      </c>
      <c r="H133" s="44">
        <f t="shared" si="2"/>
        <v>0.2366</v>
      </c>
      <c r="I133" s="61" t="s">
        <v>870</v>
      </c>
      <c r="J133" s="65" t="s">
        <v>870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</row>
    <row r="134" spans="1:485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1139122</v>
      </c>
      <c r="F134" s="156">
        <v>1318886</v>
      </c>
      <c r="G134" s="2">
        <f t="shared" si="3"/>
        <v>179764</v>
      </c>
      <c r="H134" s="44">
        <f t="shared" si="2"/>
        <v>0.1578</v>
      </c>
      <c r="I134" s="61" t="s">
        <v>870</v>
      </c>
      <c r="J134" s="65" t="s">
        <v>870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</row>
    <row r="135" spans="1:485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622399</v>
      </c>
      <c r="F135" s="156">
        <v>792429</v>
      </c>
      <c r="G135" s="2">
        <f t="shared" si="3"/>
        <v>170030</v>
      </c>
      <c r="H135" s="44">
        <f t="shared" si="2"/>
        <v>0.2732</v>
      </c>
      <c r="I135" s="61" t="s">
        <v>870</v>
      </c>
      <c r="J135" s="65" t="s">
        <v>870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</row>
    <row r="136" spans="1:485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3300451</v>
      </c>
      <c r="F136" s="156">
        <v>3544415</v>
      </c>
      <c r="G136" s="2">
        <f t="shared" si="3"/>
        <v>243964</v>
      </c>
      <c r="H136" s="44">
        <f t="shared" si="2"/>
        <v>7.3899999999999993E-2</v>
      </c>
      <c r="I136" s="61" t="s">
        <v>870</v>
      </c>
      <c r="J136" s="65" t="s">
        <v>870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</row>
    <row r="137" spans="1:485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11247702</v>
      </c>
      <c r="F137" s="156">
        <v>13036048</v>
      </c>
      <c r="G137" s="2">
        <f t="shared" si="3"/>
        <v>1788346</v>
      </c>
      <c r="H137" s="44">
        <f t="shared" ref="H137:H200" si="4">ROUND(G137/E137,4)</f>
        <v>0.159</v>
      </c>
      <c r="I137" s="61" t="s">
        <v>870</v>
      </c>
      <c r="J137" s="65" t="s">
        <v>870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</row>
    <row r="138" spans="1:485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1883084</v>
      </c>
      <c r="F138" s="156">
        <v>2213604</v>
      </c>
      <c r="G138" s="2">
        <f t="shared" ref="G138:G201" si="5">SUM(F138-E138)</f>
        <v>330520</v>
      </c>
      <c r="H138" s="44">
        <f t="shared" si="4"/>
        <v>0.17549999999999999</v>
      </c>
      <c r="I138" s="61" t="s">
        <v>870</v>
      </c>
      <c r="J138" s="65" t="s">
        <v>870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</row>
    <row r="139" spans="1:485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1190709</v>
      </c>
      <c r="F139" s="156">
        <v>1543417</v>
      </c>
      <c r="G139" s="2">
        <f t="shared" si="5"/>
        <v>352708</v>
      </c>
      <c r="H139" s="44">
        <f t="shared" si="4"/>
        <v>0.29620000000000002</v>
      </c>
      <c r="I139" s="61" t="s">
        <v>870</v>
      </c>
      <c r="J139" s="65" t="s">
        <v>870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</row>
    <row r="140" spans="1:485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732927</v>
      </c>
      <c r="F140" s="156">
        <v>1016470</v>
      </c>
      <c r="G140" s="2">
        <f t="shared" si="5"/>
        <v>283543</v>
      </c>
      <c r="H140" s="44">
        <f t="shared" si="4"/>
        <v>0.38690000000000002</v>
      </c>
      <c r="I140" s="61" t="s">
        <v>870</v>
      </c>
      <c r="J140" s="65" t="s">
        <v>870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</row>
    <row r="141" spans="1:485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5157240</v>
      </c>
      <c r="F141" s="156">
        <v>6176820</v>
      </c>
      <c r="G141" s="2">
        <f t="shared" si="5"/>
        <v>1019580</v>
      </c>
      <c r="H141" s="44">
        <f t="shared" si="4"/>
        <v>0.19769999999999999</v>
      </c>
      <c r="I141" s="61" t="s">
        <v>870</v>
      </c>
      <c r="J141" s="65" t="s">
        <v>870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</row>
    <row r="142" spans="1:485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7593319</v>
      </c>
      <c r="F142" s="156">
        <v>8397713</v>
      </c>
      <c r="G142" s="2">
        <f t="shared" si="5"/>
        <v>804394</v>
      </c>
      <c r="H142" s="44">
        <f t="shared" si="4"/>
        <v>0.10589999999999999</v>
      </c>
      <c r="I142" s="61" t="s">
        <v>870</v>
      </c>
      <c r="J142" s="65" t="s">
        <v>870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</row>
    <row r="143" spans="1:485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11342</v>
      </c>
      <c r="F143" s="156">
        <v>11531</v>
      </c>
      <c r="G143" s="2">
        <f t="shared" si="5"/>
        <v>189</v>
      </c>
      <c r="H143" s="44">
        <f t="shared" si="4"/>
        <v>1.67E-2</v>
      </c>
      <c r="I143" s="61">
        <v>1</v>
      </c>
      <c r="J143" s="65">
        <v>1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</row>
    <row r="144" spans="1:485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580640</v>
      </c>
      <c r="F144" s="156">
        <v>653301</v>
      </c>
      <c r="G144" s="2">
        <f t="shared" si="5"/>
        <v>72661</v>
      </c>
      <c r="H144" s="44">
        <f t="shared" si="4"/>
        <v>0.12509999999999999</v>
      </c>
      <c r="I144" s="61" t="s">
        <v>870</v>
      </c>
      <c r="J144" s="65" t="s">
        <v>870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</row>
    <row r="145" spans="1:485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442302</v>
      </c>
      <c r="F145" s="156">
        <v>467514</v>
      </c>
      <c r="G145" s="2">
        <f t="shared" si="5"/>
        <v>25212</v>
      </c>
      <c r="H145" s="44">
        <f t="shared" si="4"/>
        <v>5.7000000000000002E-2</v>
      </c>
      <c r="I145" s="61" t="s">
        <v>870</v>
      </c>
      <c r="J145" s="65" t="s">
        <v>870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</row>
    <row r="146" spans="1:485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794361</v>
      </c>
      <c r="F146" s="156">
        <v>968343</v>
      </c>
      <c r="G146" s="2">
        <f t="shared" si="5"/>
        <v>173982</v>
      </c>
      <c r="H146" s="44">
        <f t="shared" si="4"/>
        <v>0.219</v>
      </c>
      <c r="I146" s="61" t="s">
        <v>870</v>
      </c>
      <c r="J146" s="65" t="s">
        <v>870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</row>
    <row r="147" spans="1:485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5489947</v>
      </c>
      <c r="F147" s="156">
        <v>6258159</v>
      </c>
      <c r="G147" s="2">
        <f t="shared" si="5"/>
        <v>768212</v>
      </c>
      <c r="H147" s="44">
        <f t="shared" si="4"/>
        <v>0.1399</v>
      </c>
      <c r="I147" s="61" t="s">
        <v>870</v>
      </c>
      <c r="J147" s="65" t="s">
        <v>870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</row>
    <row r="148" spans="1:485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3262794</v>
      </c>
      <c r="F148" s="156">
        <v>4460165</v>
      </c>
      <c r="G148" s="2">
        <f t="shared" si="5"/>
        <v>1197371</v>
      </c>
      <c r="H148" s="44">
        <f t="shared" si="4"/>
        <v>0.36699999999999999</v>
      </c>
      <c r="I148" s="61" t="s">
        <v>870</v>
      </c>
      <c r="J148" s="65" t="s">
        <v>870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</row>
    <row r="149" spans="1:485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3758697</v>
      </c>
      <c r="F149" s="156">
        <v>4297683</v>
      </c>
      <c r="G149" s="2">
        <f t="shared" si="5"/>
        <v>538986</v>
      </c>
      <c r="H149" s="44">
        <f t="shared" si="4"/>
        <v>0.1434</v>
      </c>
      <c r="I149" s="61" t="s">
        <v>870</v>
      </c>
      <c r="J149" s="65" t="s">
        <v>870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</row>
    <row r="150" spans="1:485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2356368</v>
      </c>
      <c r="F150" s="156">
        <v>2593867</v>
      </c>
      <c r="G150" s="2">
        <f t="shared" si="5"/>
        <v>237499</v>
      </c>
      <c r="H150" s="44">
        <f t="shared" si="4"/>
        <v>0.1008</v>
      </c>
      <c r="I150" s="61" t="s">
        <v>870</v>
      </c>
      <c r="J150" s="65" t="s">
        <v>870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</row>
    <row r="151" spans="1:485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990911</v>
      </c>
      <c r="F151" s="156">
        <v>970766</v>
      </c>
      <c r="G151" s="2">
        <f t="shared" si="5"/>
        <v>-20145</v>
      </c>
      <c r="H151" s="44">
        <f t="shared" si="4"/>
        <v>-2.0299999999999999E-2</v>
      </c>
      <c r="I151" s="61" t="s">
        <v>870</v>
      </c>
      <c r="J151" s="65" t="s">
        <v>870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</row>
    <row r="152" spans="1:485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622383</v>
      </c>
      <c r="F152" s="156">
        <v>701813</v>
      </c>
      <c r="G152" s="2">
        <f t="shared" si="5"/>
        <v>79430</v>
      </c>
      <c r="H152" s="44">
        <f t="shared" si="4"/>
        <v>0.12759999999999999</v>
      </c>
      <c r="I152" s="61">
        <v>1</v>
      </c>
      <c r="J152" s="65" t="s">
        <v>870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</row>
    <row r="153" spans="1:485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33013</v>
      </c>
      <c r="F153" s="156">
        <v>32318</v>
      </c>
      <c r="G153" s="2">
        <f t="shared" si="5"/>
        <v>-695</v>
      </c>
      <c r="H153" s="44">
        <f t="shared" si="4"/>
        <v>-2.1100000000000001E-2</v>
      </c>
      <c r="I153" s="61">
        <v>1</v>
      </c>
      <c r="J153" s="65">
        <v>1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</row>
    <row r="154" spans="1:485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0</v>
      </c>
      <c r="F154" s="156">
        <v>13464</v>
      </c>
      <c r="G154" s="2">
        <f t="shared" si="5"/>
        <v>13464</v>
      </c>
      <c r="H154" s="44">
        <v>1</v>
      </c>
      <c r="I154" s="61">
        <v>1</v>
      </c>
      <c r="J154" s="65">
        <v>1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</row>
    <row r="155" spans="1:485" s="40" customFormat="1" x14ac:dyDescent="0.2">
      <c r="A155" s="46" t="s">
        <v>283</v>
      </c>
      <c r="B155" s="47" t="s">
        <v>284</v>
      </c>
      <c r="C155" s="47" t="s">
        <v>57</v>
      </c>
      <c r="D155" s="47" t="s">
        <v>882</v>
      </c>
      <c r="E155" s="26">
        <v>154910</v>
      </c>
      <c r="F155" s="156">
        <v>95270</v>
      </c>
      <c r="G155" s="2">
        <f t="shared" si="5"/>
        <v>-59640</v>
      </c>
      <c r="H155" s="44">
        <f t="shared" si="4"/>
        <v>-0.38500000000000001</v>
      </c>
      <c r="I155" s="61">
        <v>1</v>
      </c>
      <c r="J155" s="65" t="s">
        <v>870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</row>
    <row r="156" spans="1:485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231627</v>
      </c>
      <c r="F156" s="156">
        <v>15553</v>
      </c>
      <c r="G156" s="2">
        <f t="shared" si="5"/>
        <v>-216074</v>
      </c>
      <c r="H156" s="44">
        <f t="shared" si="4"/>
        <v>-0.93289999999999995</v>
      </c>
      <c r="I156" s="61">
        <v>1</v>
      </c>
      <c r="J156" s="65">
        <v>1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</row>
    <row r="157" spans="1:485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501228</v>
      </c>
      <c r="F157" s="156">
        <v>622122</v>
      </c>
      <c r="G157" s="2">
        <f t="shared" si="5"/>
        <v>120894</v>
      </c>
      <c r="H157" s="44">
        <f t="shared" si="4"/>
        <v>0.2412</v>
      </c>
      <c r="I157" s="61">
        <v>1</v>
      </c>
      <c r="J157" s="65" t="s">
        <v>870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</row>
    <row r="158" spans="1:485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1108865</v>
      </c>
      <c r="F158" s="156">
        <v>1326113</v>
      </c>
      <c r="G158" s="2">
        <f t="shared" si="5"/>
        <v>217248</v>
      </c>
      <c r="H158" s="44">
        <f t="shared" si="4"/>
        <v>0.19589999999999999</v>
      </c>
      <c r="I158" s="61" t="s">
        <v>870</v>
      </c>
      <c r="J158" s="65" t="s">
        <v>870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</row>
    <row r="159" spans="1:485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216477</v>
      </c>
      <c r="F159" s="156">
        <v>362690</v>
      </c>
      <c r="G159" s="2">
        <f t="shared" si="5"/>
        <v>146213</v>
      </c>
      <c r="H159" s="44">
        <f t="shared" si="4"/>
        <v>0.6754</v>
      </c>
      <c r="I159" s="61" t="s">
        <v>870</v>
      </c>
      <c r="J159" s="65" t="s">
        <v>870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</row>
    <row r="160" spans="1:485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2151813</v>
      </c>
      <c r="F160" s="156">
        <v>2485336</v>
      </c>
      <c r="G160" s="2">
        <f t="shared" si="5"/>
        <v>333523</v>
      </c>
      <c r="H160" s="44">
        <f t="shared" si="4"/>
        <v>0.155</v>
      </c>
      <c r="I160" s="61" t="s">
        <v>870</v>
      </c>
      <c r="J160" s="65" t="s">
        <v>870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</row>
    <row r="161" spans="1:485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280660</v>
      </c>
      <c r="F161" s="156">
        <v>541987</v>
      </c>
      <c r="G161" s="2">
        <f t="shared" si="5"/>
        <v>261327</v>
      </c>
      <c r="H161" s="44">
        <f t="shared" si="4"/>
        <v>0.93110000000000004</v>
      </c>
      <c r="I161" s="61" t="s">
        <v>870</v>
      </c>
      <c r="J161" s="65" t="s">
        <v>870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</row>
    <row r="162" spans="1:485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219704</v>
      </c>
      <c r="F162" s="156">
        <v>380610</v>
      </c>
      <c r="G162" s="2">
        <f t="shared" si="5"/>
        <v>160906</v>
      </c>
      <c r="H162" s="44">
        <f t="shared" si="4"/>
        <v>0.73240000000000005</v>
      </c>
      <c r="I162" s="61" t="s">
        <v>870</v>
      </c>
      <c r="J162" s="65" t="s">
        <v>870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</row>
    <row r="163" spans="1:485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24623629</v>
      </c>
      <c r="F163" s="156">
        <v>28869164</v>
      </c>
      <c r="G163" s="2">
        <f t="shared" si="5"/>
        <v>4245535</v>
      </c>
      <c r="H163" s="44">
        <f t="shared" si="4"/>
        <v>0.1724</v>
      </c>
      <c r="I163" s="61" t="s">
        <v>870</v>
      </c>
      <c r="J163" s="65" t="s">
        <v>870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</row>
    <row r="164" spans="1:485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1067289</v>
      </c>
      <c r="F164" s="156">
        <v>1201490</v>
      </c>
      <c r="G164" s="2">
        <f t="shared" si="5"/>
        <v>134201</v>
      </c>
      <c r="H164" s="44">
        <f t="shared" si="4"/>
        <v>0.12570000000000001</v>
      </c>
      <c r="I164" s="61" t="s">
        <v>870</v>
      </c>
      <c r="J164" s="65" t="s">
        <v>870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</row>
    <row r="165" spans="1:485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652546</v>
      </c>
      <c r="F165" s="156">
        <v>901315</v>
      </c>
      <c r="G165" s="2">
        <f t="shared" si="5"/>
        <v>248769</v>
      </c>
      <c r="H165" s="44">
        <f t="shared" si="4"/>
        <v>0.38119999999999998</v>
      </c>
      <c r="I165" s="61" t="s">
        <v>870</v>
      </c>
      <c r="J165" s="65" t="s">
        <v>870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</row>
    <row r="166" spans="1:485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1425739</v>
      </c>
      <c r="F166" s="156">
        <v>1651833</v>
      </c>
      <c r="G166" s="2">
        <f t="shared" si="5"/>
        <v>226094</v>
      </c>
      <c r="H166" s="44">
        <f t="shared" si="4"/>
        <v>0.15859999999999999</v>
      </c>
      <c r="I166" s="61" t="s">
        <v>870</v>
      </c>
      <c r="J166" s="65" t="s">
        <v>870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</row>
    <row r="167" spans="1:485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2110529</v>
      </c>
      <c r="F167" s="156">
        <v>2402668</v>
      </c>
      <c r="G167" s="2">
        <f t="shared" si="5"/>
        <v>292139</v>
      </c>
      <c r="H167" s="44">
        <f t="shared" si="4"/>
        <v>0.1384</v>
      </c>
      <c r="I167" s="61" t="s">
        <v>870</v>
      </c>
      <c r="J167" s="65" t="s">
        <v>870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</row>
    <row r="168" spans="1:485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868932</v>
      </c>
      <c r="F168" s="156">
        <v>985515</v>
      </c>
      <c r="G168" s="2">
        <f t="shared" si="5"/>
        <v>116583</v>
      </c>
      <c r="H168" s="44">
        <f t="shared" si="4"/>
        <v>0.13420000000000001</v>
      </c>
      <c r="I168" s="61" t="s">
        <v>870</v>
      </c>
      <c r="J168" s="65" t="s">
        <v>870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</row>
    <row r="169" spans="1:485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704831</v>
      </c>
      <c r="F169" s="156">
        <v>852492</v>
      </c>
      <c r="G169" s="2">
        <f t="shared" si="5"/>
        <v>147661</v>
      </c>
      <c r="H169" s="44">
        <f t="shared" si="4"/>
        <v>0.20949999999999999</v>
      </c>
      <c r="I169" s="61" t="s">
        <v>870</v>
      </c>
      <c r="J169" s="65" t="s">
        <v>870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</row>
    <row r="170" spans="1:485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1457765</v>
      </c>
      <c r="F170" s="156">
        <v>1962559</v>
      </c>
      <c r="G170" s="2">
        <f t="shared" si="5"/>
        <v>504794</v>
      </c>
      <c r="H170" s="44">
        <f t="shared" si="4"/>
        <v>0.3463</v>
      </c>
      <c r="I170" s="61" t="s">
        <v>870</v>
      </c>
      <c r="J170" s="65" t="s">
        <v>870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</row>
    <row r="171" spans="1:485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3703259</v>
      </c>
      <c r="F171" s="156">
        <v>4551928</v>
      </c>
      <c r="G171" s="2">
        <f t="shared" si="5"/>
        <v>848669</v>
      </c>
      <c r="H171" s="44">
        <f t="shared" si="4"/>
        <v>0.22919999999999999</v>
      </c>
      <c r="I171" s="61" t="s">
        <v>870</v>
      </c>
      <c r="J171" s="65" t="s">
        <v>870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</row>
    <row r="172" spans="1:485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45702</v>
      </c>
      <c r="F172" s="156">
        <v>173255</v>
      </c>
      <c r="G172" s="2">
        <f t="shared" si="5"/>
        <v>127553</v>
      </c>
      <c r="H172" s="44">
        <f t="shared" si="4"/>
        <v>2.7909999999999999</v>
      </c>
      <c r="I172" s="61">
        <v>1</v>
      </c>
      <c r="J172" s="65" t="s">
        <v>870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</row>
    <row r="173" spans="1:485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1092205</v>
      </c>
      <c r="F173" s="156">
        <v>1307874</v>
      </c>
      <c r="G173" s="2">
        <f t="shared" si="5"/>
        <v>215669</v>
      </c>
      <c r="H173" s="44">
        <f t="shared" si="4"/>
        <v>0.19750000000000001</v>
      </c>
      <c r="I173" s="61" t="s">
        <v>870</v>
      </c>
      <c r="J173" s="65" t="s">
        <v>870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</row>
    <row r="174" spans="1:485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789926</v>
      </c>
      <c r="F174" s="156">
        <v>953280</v>
      </c>
      <c r="G174" s="2">
        <f t="shared" si="5"/>
        <v>163354</v>
      </c>
      <c r="H174" s="44">
        <f t="shared" si="4"/>
        <v>0.20680000000000001</v>
      </c>
      <c r="I174" s="61" t="s">
        <v>870</v>
      </c>
      <c r="J174" s="65" t="s">
        <v>870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</row>
    <row r="175" spans="1:485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599613</v>
      </c>
      <c r="F175" s="156">
        <v>692636</v>
      </c>
      <c r="G175" s="2">
        <f t="shared" si="5"/>
        <v>93023</v>
      </c>
      <c r="H175" s="44">
        <f t="shared" si="4"/>
        <v>0.15509999999999999</v>
      </c>
      <c r="I175" s="61" t="s">
        <v>870</v>
      </c>
      <c r="J175" s="65" t="s">
        <v>870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</row>
    <row r="176" spans="1:485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1261803</v>
      </c>
      <c r="F176" s="156">
        <v>1535072</v>
      </c>
      <c r="G176" s="2">
        <f t="shared" si="5"/>
        <v>273269</v>
      </c>
      <c r="H176" s="44">
        <f t="shared" si="4"/>
        <v>0.21659999999999999</v>
      </c>
      <c r="I176" s="61" t="s">
        <v>870</v>
      </c>
      <c r="J176" s="65" t="s">
        <v>870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</row>
    <row r="177" spans="1:485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6285921</v>
      </c>
      <c r="F177" s="156">
        <v>6699760</v>
      </c>
      <c r="G177" s="2">
        <f t="shared" si="5"/>
        <v>413839</v>
      </c>
      <c r="H177" s="44">
        <f t="shared" si="4"/>
        <v>6.5799999999999997E-2</v>
      </c>
      <c r="I177" s="61" t="s">
        <v>870</v>
      </c>
      <c r="J177" s="65" t="s">
        <v>870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</row>
    <row r="178" spans="1:485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394978</v>
      </c>
      <c r="F178" s="156">
        <v>596112</v>
      </c>
      <c r="G178" s="2">
        <f t="shared" si="5"/>
        <v>201134</v>
      </c>
      <c r="H178" s="44">
        <f t="shared" si="4"/>
        <v>0.50919999999999999</v>
      </c>
      <c r="I178" s="61">
        <v>1</v>
      </c>
      <c r="J178" s="65" t="s">
        <v>870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</row>
    <row r="179" spans="1:485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924652</v>
      </c>
      <c r="F179" s="156">
        <v>889685</v>
      </c>
      <c r="G179" s="2">
        <f t="shared" si="5"/>
        <v>-34967</v>
      </c>
      <c r="H179" s="44">
        <f t="shared" si="4"/>
        <v>-3.78E-2</v>
      </c>
      <c r="I179" s="61" t="s">
        <v>870</v>
      </c>
      <c r="J179" s="65" t="s">
        <v>870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</row>
    <row r="180" spans="1:485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26396</v>
      </c>
      <c r="F180" s="156">
        <v>27277</v>
      </c>
      <c r="G180" s="2">
        <f t="shared" si="5"/>
        <v>881</v>
      </c>
      <c r="H180" s="44">
        <f t="shared" si="4"/>
        <v>3.3399999999999999E-2</v>
      </c>
      <c r="I180" s="61">
        <v>1</v>
      </c>
      <c r="J180" s="65">
        <v>1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</row>
    <row r="181" spans="1:485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927296</v>
      </c>
      <c r="F181" s="156">
        <v>204526</v>
      </c>
      <c r="G181" s="2">
        <f t="shared" si="5"/>
        <v>-722770</v>
      </c>
      <c r="H181" s="44">
        <f t="shared" si="4"/>
        <v>-0.77939999999999998</v>
      </c>
      <c r="I181" s="61">
        <v>1</v>
      </c>
      <c r="J181" s="65" t="s">
        <v>870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</row>
    <row r="182" spans="1:485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3817232</v>
      </c>
      <c r="F182" s="156">
        <v>4098788</v>
      </c>
      <c r="G182" s="2">
        <f t="shared" si="5"/>
        <v>281556</v>
      </c>
      <c r="H182" s="44">
        <f t="shared" si="4"/>
        <v>7.3800000000000004E-2</v>
      </c>
      <c r="I182" s="61" t="s">
        <v>870</v>
      </c>
      <c r="J182" s="65" t="s">
        <v>870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</row>
    <row r="183" spans="1:485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3461941</v>
      </c>
      <c r="F183" s="156">
        <v>3608628</v>
      </c>
      <c r="G183" s="2">
        <f t="shared" si="5"/>
        <v>146687</v>
      </c>
      <c r="H183" s="44">
        <f t="shared" si="4"/>
        <v>4.24E-2</v>
      </c>
      <c r="I183" s="61" t="s">
        <v>870</v>
      </c>
      <c r="J183" s="65" t="s">
        <v>870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</row>
    <row r="184" spans="1:485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561250</v>
      </c>
      <c r="F184" s="156">
        <v>636776</v>
      </c>
      <c r="G184" s="2">
        <f t="shared" si="5"/>
        <v>75526</v>
      </c>
      <c r="H184" s="44">
        <f t="shared" si="4"/>
        <v>0.1346</v>
      </c>
      <c r="I184" s="61" t="s">
        <v>870</v>
      </c>
      <c r="J184" s="65" t="s">
        <v>870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</row>
    <row r="185" spans="1:485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556090</v>
      </c>
      <c r="F185" s="156">
        <v>801291</v>
      </c>
      <c r="G185" s="2">
        <f t="shared" si="5"/>
        <v>245201</v>
      </c>
      <c r="H185" s="44">
        <f t="shared" si="4"/>
        <v>0.44090000000000001</v>
      </c>
      <c r="I185" s="61">
        <v>1</v>
      </c>
      <c r="J185" s="65" t="s">
        <v>870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</row>
    <row r="186" spans="1:485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21588</v>
      </c>
      <c r="F186" s="156">
        <v>21820</v>
      </c>
      <c r="G186" s="2">
        <f t="shared" si="5"/>
        <v>232</v>
      </c>
      <c r="H186" s="44">
        <f t="shared" si="4"/>
        <v>1.0699999999999999E-2</v>
      </c>
      <c r="I186" s="61">
        <v>1</v>
      </c>
      <c r="J186" s="65">
        <v>1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</row>
    <row r="187" spans="1:485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21253</v>
      </c>
      <c r="F187" s="156">
        <v>20971</v>
      </c>
      <c r="G187" s="2">
        <f t="shared" si="5"/>
        <v>-282</v>
      </c>
      <c r="H187" s="44">
        <f t="shared" si="4"/>
        <v>-1.3299999999999999E-2</v>
      </c>
      <c r="I187" s="61">
        <v>1</v>
      </c>
      <c r="J187" s="65">
        <v>1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</row>
    <row r="188" spans="1:485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106236</v>
      </c>
      <c r="F188" s="156">
        <v>24107</v>
      </c>
      <c r="G188" s="2">
        <f t="shared" si="5"/>
        <v>-82129</v>
      </c>
      <c r="H188" s="44">
        <f t="shared" si="4"/>
        <v>-0.77310000000000001</v>
      </c>
      <c r="I188" s="61">
        <v>1</v>
      </c>
      <c r="J188" s="65">
        <v>1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</row>
    <row r="189" spans="1:485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3141750</v>
      </c>
      <c r="F189" s="156">
        <v>3857090</v>
      </c>
      <c r="G189" s="2">
        <f t="shared" si="5"/>
        <v>715340</v>
      </c>
      <c r="H189" s="44">
        <f t="shared" si="4"/>
        <v>0.22770000000000001</v>
      </c>
      <c r="I189" s="61" t="s">
        <v>870</v>
      </c>
      <c r="J189" s="65" t="s">
        <v>870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</row>
    <row r="190" spans="1:485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968485</v>
      </c>
      <c r="F190" s="156">
        <v>1044097</v>
      </c>
      <c r="G190" s="2">
        <f t="shared" si="5"/>
        <v>75612</v>
      </c>
      <c r="H190" s="44">
        <f t="shared" si="4"/>
        <v>7.8100000000000003E-2</v>
      </c>
      <c r="I190" s="61" t="s">
        <v>870</v>
      </c>
      <c r="J190" s="65" t="s">
        <v>870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</row>
    <row r="191" spans="1:485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2259228</v>
      </c>
      <c r="F191" s="156">
        <v>2635930</v>
      </c>
      <c r="G191" s="2">
        <f t="shared" si="5"/>
        <v>376702</v>
      </c>
      <c r="H191" s="44">
        <f t="shared" si="4"/>
        <v>0.16669999999999999</v>
      </c>
      <c r="I191" s="61" t="s">
        <v>870</v>
      </c>
      <c r="J191" s="65" t="s">
        <v>870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</row>
    <row r="192" spans="1:485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664117</v>
      </c>
      <c r="F192" s="156">
        <v>979551</v>
      </c>
      <c r="G192" s="2">
        <f t="shared" si="5"/>
        <v>315434</v>
      </c>
      <c r="H192" s="44">
        <f t="shared" si="4"/>
        <v>0.47499999999999998</v>
      </c>
      <c r="I192" s="61" t="s">
        <v>870</v>
      </c>
      <c r="J192" s="65" t="s">
        <v>870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</row>
    <row r="193" spans="1:485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691863</v>
      </c>
      <c r="F193" s="156">
        <v>912781</v>
      </c>
      <c r="G193" s="2">
        <f t="shared" si="5"/>
        <v>220918</v>
      </c>
      <c r="H193" s="44">
        <f t="shared" si="4"/>
        <v>0.31929999999999997</v>
      </c>
      <c r="I193" s="61" t="s">
        <v>870</v>
      </c>
      <c r="J193" s="65" t="s">
        <v>870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</row>
    <row r="194" spans="1:485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639366</v>
      </c>
      <c r="F194" s="156">
        <v>774767</v>
      </c>
      <c r="G194" s="2">
        <f t="shared" si="5"/>
        <v>135401</v>
      </c>
      <c r="H194" s="44">
        <f t="shared" si="4"/>
        <v>0.21179999999999999</v>
      </c>
      <c r="I194" s="61" t="s">
        <v>870</v>
      </c>
      <c r="J194" s="65" t="s">
        <v>870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</row>
    <row r="195" spans="1:485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661320</v>
      </c>
      <c r="F195" s="156">
        <v>811718</v>
      </c>
      <c r="G195" s="2">
        <f t="shared" si="5"/>
        <v>150398</v>
      </c>
      <c r="H195" s="44">
        <f t="shared" si="4"/>
        <v>0.22739999999999999</v>
      </c>
      <c r="I195" s="61" t="s">
        <v>870</v>
      </c>
      <c r="J195" s="65" t="s">
        <v>870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</row>
    <row r="196" spans="1:485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4929467</v>
      </c>
      <c r="F196" s="156">
        <v>5650515</v>
      </c>
      <c r="G196" s="2">
        <f t="shared" si="5"/>
        <v>721048</v>
      </c>
      <c r="H196" s="44">
        <f t="shared" si="4"/>
        <v>0.14630000000000001</v>
      </c>
      <c r="I196" s="61" t="s">
        <v>870</v>
      </c>
      <c r="J196" s="65" t="s">
        <v>870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</row>
    <row r="197" spans="1:485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978697</v>
      </c>
      <c r="F197" s="156">
        <v>1174531</v>
      </c>
      <c r="G197" s="2">
        <f t="shared" si="5"/>
        <v>195834</v>
      </c>
      <c r="H197" s="44">
        <f t="shared" si="4"/>
        <v>0.2001</v>
      </c>
      <c r="I197" s="61" t="s">
        <v>870</v>
      </c>
      <c r="J197" s="65" t="s">
        <v>870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</row>
    <row r="198" spans="1:485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1656941</v>
      </c>
      <c r="F198" s="156">
        <v>1837861</v>
      </c>
      <c r="G198" s="2">
        <f t="shared" si="5"/>
        <v>180920</v>
      </c>
      <c r="H198" s="44">
        <f t="shared" si="4"/>
        <v>0.10920000000000001</v>
      </c>
      <c r="I198" s="61" t="s">
        <v>870</v>
      </c>
      <c r="J198" s="65" t="s">
        <v>870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</row>
    <row r="199" spans="1:485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460453</v>
      </c>
      <c r="F199" s="156">
        <v>559151</v>
      </c>
      <c r="G199" s="2">
        <f t="shared" si="5"/>
        <v>98698</v>
      </c>
      <c r="H199" s="44">
        <f t="shared" si="4"/>
        <v>0.21429999999999999</v>
      </c>
      <c r="I199" s="61" t="s">
        <v>870</v>
      </c>
      <c r="J199" s="65" t="s">
        <v>870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</row>
    <row r="200" spans="1:485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1316931</v>
      </c>
      <c r="F200" s="156">
        <v>1549388</v>
      </c>
      <c r="G200" s="2">
        <f t="shared" si="5"/>
        <v>232457</v>
      </c>
      <c r="H200" s="44">
        <f t="shared" si="4"/>
        <v>0.17649999999999999</v>
      </c>
      <c r="I200" s="61" t="s">
        <v>870</v>
      </c>
      <c r="J200" s="65" t="s">
        <v>870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</row>
    <row r="201" spans="1:485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2921612</v>
      </c>
      <c r="F201" s="156">
        <v>3517769</v>
      </c>
      <c r="G201" s="2">
        <f t="shared" si="5"/>
        <v>596157</v>
      </c>
      <c r="H201" s="44">
        <f t="shared" ref="H201:H264" si="6">ROUND(G201/E201,4)</f>
        <v>0.2041</v>
      </c>
      <c r="I201" s="61" t="s">
        <v>870</v>
      </c>
      <c r="J201" s="65" t="s">
        <v>870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</row>
    <row r="202" spans="1:485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16330</v>
      </c>
      <c r="F202" s="156">
        <v>17268</v>
      </c>
      <c r="G202" s="2">
        <f t="shared" ref="G202:G265" si="7">SUM(F202-E202)</f>
        <v>938</v>
      </c>
      <c r="H202" s="44">
        <f t="shared" si="6"/>
        <v>5.74E-2</v>
      </c>
      <c r="I202" s="61">
        <v>1</v>
      </c>
      <c r="J202" s="65">
        <v>1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</row>
    <row r="203" spans="1:485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266711</v>
      </c>
      <c r="F203" s="156">
        <v>422420</v>
      </c>
      <c r="G203" s="2">
        <f t="shared" si="7"/>
        <v>155709</v>
      </c>
      <c r="H203" s="44">
        <f t="shared" si="6"/>
        <v>0.58379999999999999</v>
      </c>
      <c r="I203" s="61" t="s">
        <v>870</v>
      </c>
      <c r="J203" s="65" t="s">
        <v>870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</row>
    <row r="204" spans="1:485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1776562</v>
      </c>
      <c r="F204" s="156">
        <v>2024680</v>
      </c>
      <c r="G204" s="2">
        <f t="shared" si="7"/>
        <v>248118</v>
      </c>
      <c r="H204" s="44">
        <f t="shared" si="6"/>
        <v>0.13969999999999999</v>
      </c>
      <c r="I204" s="61" t="s">
        <v>870</v>
      </c>
      <c r="J204" s="65" t="s">
        <v>870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</row>
    <row r="205" spans="1:485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391273</v>
      </c>
      <c r="F205" s="156">
        <v>521132</v>
      </c>
      <c r="G205" s="2">
        <f t="shared" si="7"/>
        <v>129859</v>
      </c>
      <c r="H205" s="44">
        <f t="shared" si="6"/>
        <v>0.33189999999999997</v>
      </c>
      <c r="I205" s="61" t="s">
        <v>870</v>
      </c>
      <c r="J205" s="65" t="s">
        <v>870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</row>
    <row r="206" spans="1:485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11368751</v>
      </c>
      <c r="F206" s="156">
        <v>13116670</v>
      </c>
      <c r="G206" s="2">
        <f t="shared" si="7"/>
        <v>1747919</v>
      </c>
      <c r="H206" s="44">
        <f t="shared" si="6"/>
        <v>0.1537</v>
      </c>
      <c r="I206" s="61" t="s">
        <v>870</v>
      </c>
      <c r="J206" s="65" t="s">
        <v>870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</row>
    <row r="207" spans="1:485" s="40" customFormat="1" x14ac:dyDescent="0.2">
      <c r="A207" s="46" t="s">
        <v>366</v>
      </c>
      <c r="B207" s="47" t="s">
        <v>367</v>
      </c>
      <c r="C207" s="47" t="s">
        <v>84</v>
      </c>
      <c r="D207" s="47" t="s">
        <v>884</v>
      </c>
      <c r="E207" s="26">
        <v>1028992</v>
      </c>
      <c r="F207" s="156">
        <v>1141782</v>
      </c>
      <c r="G207" s="2">
        <f t="shared" si="7"/>
        <v>112790</v>
      </c>
      <c r="H207" s="44">
        <f t="shared" si="6"/>
        <v>0.1096</v>
      </c>
      <c r="I207" s="61" t="s">
        <v>870</v>
      </c>
      <c r="J207" s="65" t="s">
        <v>870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</row>
    <row r="208" spans="1:485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1060098</v>
      </c>
      <c r="F208" s="156">
        <v>1243616</v>
      </c>
      <c r="G208" s="2">
        <f t="shared" si="7"/>
        <v>183518</v>
      </c>
      <c r="H208" s="44">
        <f t="shared" si="6"/>
        <v>0.1731</v>
      </c>
      <c r="I208" s="61" t="s">
        <v>870</v>
      </c>
      <c r="J208" s="65" t="s">
        <v>870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</row>
    <row r="209" spans="1:485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511157</v>
      </c>
      <c r="F209" s="156">
        <v>586399</v>
      </c>
      <c r="G209" s="2">
        <f t="shared" si="7"/>
        <v>75242</v>
      </c>
      <c r="H209" s="44">
        <f t="shared" si="6"/>
        <v>0.1472</v>
      </c>
      <c r="I209" s="61" t="s">
        <v>870</v>
      </c>
      <c r="J209" s="65" t="s">
        <v>870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</row>
    <row r="210" spans="1:485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1029023</v>
      </c>
      <c r="F210" s="156">
        <v>1224975</v>
      </c>
      <c r="G210" s="2">
        <f t="shared" si="7"/>
        <v>195952</v>
      </c>
      <c r="H210" s="44">
        <f t="shared" si="6"/>
        <v>0.19040000000000001</v>
      </c>
      <c r="I210" s="61" t="s">
        <v>870</v>
      </c>
      <c r="J210" s="65" t="s">
        <v>870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</row>
    <row r="211" spans="1:485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1793247</v>
      </c>
      <c r="F211" s="156">
        <v>2114404</v>
      </c>
      <c r="G211" s="2">
        <f t="shared" si="7"/>
        <v>321157</v>
      </c>
      <c r="H211" s="44">
        <f t="shared" si="6"/>
        <v>0.17910000000000001</v>
      </c>
      <c r="I211" s="61" t="s">
        <v>870</v>
      </c>
      <c r="J211" s="65" t="s">
        <v>870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</row>
    <row r="212" spans="1:485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1585188</v>
      </c>
      <c r="F212" s="156">
        <v>2055602</v>
      </c>
      <c r="G212" s="2">
        <f t="shared" si="7"/>
        <v>470414</v>
      </c>
      <c r="H212" s="44">
        <f t="shared" si="6"/>
        <v>0.29680000000000001</v>
      </c>
      <c r="I212" s="61" t="s">
        <v>870</v>
      </c>
      <c r="J212" s="65" t="s">
        <v>870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</row>
    <row r="213" spans="1:485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282594</v>
      </c>
      <c r="F213" s="156">
        <v>360536</v>
      </c>
      <c r="G213" s="2">
        <f t="shared" si="7"/>
        <v>77942</v>
      </c>
      <c r="H213" s="44">
        <f t="shared" si="6"/>
        <v>0.27579999999999999</v>
      </c>
      <c r="I213" s="61" t="s">
        <v>870</v>
      </c>
      <c r="J213" s="65" t="s">
        <v>870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</row>
    <row r="214" spans="1:485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247841</v>
      </c>
      <c r="F214" s="156">
        <v>275304</v>
      </c>
      <c r="G214" s="2">
        <f t="shared" si="7"/>
        <v>27463</v>
      </c>
      <c r="H214" s="44">
        <f t="shared" si="6"/>
        <v>0.1108</v>
      </c>
      <c r="I214" s="61" t="s">
        <v>870</v>
      </c>
      <c r="J214" s="65" t="s">
        <v>870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</row>
    <row r="215" spans="1:485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100904</v>
      </c>
      <c r="F215" s="156">
        <v>231778</v>
      </c>
      <c r="G215" s="2">
        <f t="shared" si="7"/>
        <v>130874</v>
      </c>
      <c r="H215" s="44">
        <f t="shared" si="6"/>
        <v>1.2969999999999999</v>
      </c>
      <c r="I215" s="61" t="s">
        <v>870</v>
      </c>
      <c r="J215" s="65" t="s">
        <v>870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</row>
    <row r="216" spans="1:485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2945946</v>
      </c>
      <c r="F216" s="156">
        <v>3433078</v>
      </c>
      <c r="G216" s="2">
        <f t="shared" si="7"/>
        <v>487132</v>
      </c>
      <c r="H216" s="44">
        <f t="shared" si="6"/>
        <v>0.16539999999999999</v>
      </c>
      <c r="I216" s="61" t="s">
        <v>870</v>
      </c>
      <c r="J216" s="65" t="s">
        <v>870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</row>
    <row r="217" spans="1:485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493317</v>
      </c>
      <c r="F217" s="156">
        <v>663749</v>
      </c>
      <c r="G217" s="2">
        <f t="shared" si="7"/>
        <v>170432</v>
      </c>
      <c r="H217" s="44">
        <f t="shared" si="6"/>
        <v>0.34549999999999997</v>
      </c>
      <c r="I217" s="61" t="s">
        <v>870</v>
      </c>
      <c r="J217" s="65" t="s">
        <v>870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</row>
    <row r="218" spans="1:485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513496</v>
      </c>
      <c r="F218" s="156">
        <v>610358</v>
      </c>
      <c r="G218" s="2">
        <f t="shared" si="7"/>
        <v>96862</v>
      </c>
      <c r="H218" s="44">
        <f t="shared" si="6"/>
        <v>0.18859999999999999</v>
      </c>
      <c r="I218" s="61" t="s">
        <v>870</v>
      </c>
      <c r="J218" s="65" t="s">
        <v>870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</row>
    <row r="219" spans="1:485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705576</v>
      </c>
      <c r="F219" s="156">
        <v>849039</v>
      </c>
      <c r="G219" s="2">
        <f t="shared" si="7"/>
        <v>143463</v>
      </c>
      <c r="H219" s="44">
        <f t="shared" si="6"/>
        <v>0.20330000000000001</v>
      </c>
      <c r="I219" s="61" t="s">
        <v>870</v>
      </c>
      <c r="J219" s="65" t="s">
        <v>870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</row>
    <row r="220" spans="1:485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11092</v>
      </c>
      <c r="F220" s="156">
        <v>11765</v>
      </c>
      <c r="G220" s="2">
        <f t="shared" si="7"/>
        <v>673</v>
      </c>
      <c r="H220" s="44">
        <f t="shared" si="6"/>
        <v>6.0699999999999997E-2</v>
      </c>
      <c r="I220" s="61">
        <v>1</v>
      </c>
      <c r="J220" s="65">
        <v>1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</row>
    <row r="221" spans="1:485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12385</v>
      </c>
      <c r="F221" s="156">
        <v>12299</v>
      </c>
      <c r="G221" s="2">
        <f t="shared" si="7"/>
        <v>-86</v>
      </c>
      <c r="H221" s="44">
        <f t="shared" si="6"/>
        <v>-6.8999999999999999E-3</v>
      </c>
      <c r="I221" s="61">
        <v>1</v>
      </c>
      <c r="J221" s="65">
        <v>1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</row>
    <row r="222" spans="1:485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4275090</v>
      </c>
      <c r="F222" s="156">
        <v>4828799</v>
      </c>
      <c r="G222" s="2">
        <f t="shared" si="7"/>
        <v>553709</v>
      </c>
      <c r="H222" s="44">
        <f t="shared" si="6"/>
        <v>0.1295</v>
      </c>
      <c r="I222" s="61" t="s">
        <v>870</v>
      </c>
      <c r="J222" s="65" t="s">
        <v>870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</row>
    <row r="223" spans="1:485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12247654</v>
      </c>
      <c r="F223" s="156">
        <v>14449836</v>
      </c>
      <c r="G223" s="2">
        <f t="shared" si="7"/>
        <v>2202182</v>
      </c>
      <c r="H223" s="44">
        <f t="shared" si="6"/>
        <v>0.17979999999999999</v>
      </c>
      <c r="I223" s="61" t="s">
        <v>870</v>
      </c>
      <c r="J223" s="65" t="s">
        <v>870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</row>
    <row r="224" spans="1:485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2053869</v>
      </c>
      <c r="F224" s="156">
        <v>2378203</v>
      </c>
      <c r="G224" s="2">
        <f t="shared" si="7"/>
        <v>324334</v>
      </c>
      <c r="H224" s="44">
        <f t="shared" si="6"/>
        <v>0.15790000000000001</v>
      </c>
      <c r="I224" s="61" t="s">
        <v>870</v>
      </c>
      <c r="J224" s="65" t="s">
        <v>870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</row>
    <row r="225" spans="1:485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2002014</v>
      </c>
      <c r="F225" s="156">
        <v>2703910</v>
      </c>
      <c r="G225" s="2">
        <f t="shared" si="7"/>
        <v>701896</v>
      </c>
      <c r="H225" s="44">
        <f t="shared" si="6"/>
        <v>0.35060000000000002</v>
      </c>
      <c r="I225" s="61" t="s">
        <v>870</v>
      </c>
      <c r="J225" s="65" t="s">
        <v>870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</row>
    <row r="226" spans="1:485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244731</v>
      </c>
      <c r="F226" s="156">
        <v>13166</v>
      </c>
      <c r="G226" s="2">
        <f t="shared" si="7"/>
        <v>-231565</v>
      </c>
      <c r="H226" s="44">
        <f t="shared" si="6"/>
        <v>-0.94620000000000004</v>
      </c>
      <c r="I226" s="61">
        <v>1</v>
      </c>
      <c r="J226" s="65">
        <v>1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</row>
    <row r="227" spans="1:485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228539</v>
      </c>
      <c r="F227" s="156">
        <v>64494</v>
      </c>
      <c r="G227" s="2">
        <f t="shared" si="7"/>
        <v>-164045</v>
      </c>
      <c r="H227" s="44">
        <f t="shared" si="6"/>
        <v>-0.71779999999999999</v>
      </c>
      <c r="I227" s="61">
        <v>1</v>
      </c>
      <c r="J227" s="65" t="s">
        <v>870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</row>
    <row r="228" spans="1:485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1824466</v>
      </c>
      <c r="F228" s="156">
        <v>2336860</v>
      </c>
      <c r="G228" s="2">
        <f t="shared" si="7"/>
        <v>512394</v>
      </c>
      <c r="H228" s="44">
        <f t="shared" si="6"/>
        <v>0.28079999999999999</v>
      </c>
      <c r="I228" s="61">
        <v>1</v>
      </c>
      <c r="J228" s="65" t="s">
        <v>870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</row>
    <row r="229" spans="1:485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1480169</v>
      </c>
      <c r="F229" s="156">
        <v>1734104</v>
      </c>
      <c r="G229" s="2">
        <f t="shared" si="7"/>
        <v>253935</v>
      </c>
      <c r="H229" s="44">
        <f t="shared" si="6"/>
        <v>0.1716</v>
      </c>
      <c r="I229" s="61">
        <v>1</v>
      </c>
      <c r="J229" s="65" t="s">
        <v>870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</row>
    <row r="230" spans="1:485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36175</v>
      </c>
      <c r="F230" s="156">
        <v>35549</v>
      </c>
      <c r="G230" s="2">
        <f t="shared" si="7"/>
        <v>-626</v>
      </c>
      <c r="H230" s="44">
        <f t="shared" si="6"/>
        <v>-1.7299999999999999E-2</v>
      </c>
      <c r="I230" s="61">
        <v>1</v>
      </c>
      <c r="J230" s="65">
        <v>1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</row>
    <row r="231" spans="1:485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22184</v>
      </c>
      <c r="F231" s="156">
        <v>22449</v>
      </c>
      <c r="G231" s="2">
        <f t="shared" si="7"/>
        <v>265</v>
      </c>
      <c r="H231" s="44">
        <f t="shared" si="6"/>
        <v>1.1900000000000001E-2</v>
      </c>
      <c r="I231" s="61">
        <v>1</v>
      </c>
      <c r="J231" s="65">
        <v>1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</row>
    <row r="232" spans="1:485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2327775</v>
      </c>
      <c r="F232" s="156">
        <v>2889292</v>
      </c>
      <c r="G232" s="2">
        <f t="shared" si="7"/>
        <v>561517</v>
      </c>
      <c r="H232" s="44">
        <f t="shared" si="6"/>
        <v>0.2412</v>
      </c>
      <c r="I232" s="61" t="s">
        <v>870</v>
      </c>
      <c r="J232" s="65" t="s">
        <v>870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</row>
    <row r="233" spans="1:485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276427</v>
      </c>
      <c r="F233" s="156">
        <v>306405</v>
      </c>
      <c r="G233" s="2">
        <f t="shared" si="7"/>
        <v>29978</v>
      </c>
      <c r="H233" s="44">
        <f t="shared" si="6"/>
        <v>0.1084</v>
      </c>
      <c r="I233" s="61" t="s">
        <v>870</v>
      </c>
      <c r="J233" s="65" t="s">
        <v>870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</row>
    <row r="234" spans="1:485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475602</v>
      </c>
      <c r="F234" s="156">
        <v>693807</v>
      </c>
      <c r="G234" s="2">
        <f t="shared" si="7"/>
        <v>218205</v>
      </c>
      <c r="H234" s="44">
        <f t="shared" si="6"/>
        <v>0.45879999999999999</v>
      </c>
      <c r="I234" s="61" t="s">
        <v>870</v>
      </c>
      <c r="J234" s="65" t="s">
        <v>870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</row>
    <row r="235" spans="1:485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1595987</v>
      </c>
      <c r="F235" s="156">
        <v>2031557</v>
      </c>
      <c r="G235" s="2">
        <f t="shared" si="7"/>
        <v>435570</v>
      </c>
      <c r="H235" s="44">
        <f t="shared" si="6"/>
        <v>0.27289999999999998</v>
      </c>
      <c r="I235" s="61" t="s">
        <v>870</v>
      </c>
      <c r="J235" s="65" t="s">
        <v>870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</row>
    <row r="236" spans="1:485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2573047</v>
      </c>
      <c r="F236" s="156">
        <v>2900720</v>
      </c>
      <c r="G236" s="2">
        <f t="shared" si="7"/>
        <v>327673</v>
      </c>
      <c r="H236" s="44">
        <f t="shared" si="6"/>
        <v>0.1273</v>
      </c>
      <c r="I236" s="61" t="s">
        <v>870</v>
      </c>
      <c r="J236" s="65" t="s">
        <v>870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</row>
    <row r="237" spans="1:485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804283</v>
      </c>
      <c r="F237" s="156">
        <v>1018121</v>
      </c>
      <c r="G237" s="2">
        <f t="shared" si="7"/>
        <v>213838</v>
      </c>
      <c r="H237" s="44">
        <f t="shared" si="6"/>
        <v>0.26590000000000003</v>
      </c>
      <c r="I237" s="61" t="s">
        <v>870</v>
      </c>
      <c r="J237" s="65" t="s">
        <v>870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</row>
    <row r="238" spans="1:485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372379</v>
      </c>
      <c r="F238" s="156">
        <v>443277</v>
      </c>
      <c r="G238" s="2">
        <f t="shared" si="7"/>
        <v>70898</v>
      </c>
      <c r="H238" s="44">
        <f t="shared" si="6"/>
        <v>0.19040000000000001</v>
      </c>
      <c r="I238" s="61" t="s">
        <v>870</v>
      </c>
      <c r="J238" s="65" t="s">
        <v>870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</row>
    <row r="239" spans="1:485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283690</v>
      </c>
      <c r="F239" s="156">
        <v>376604</v>
      </c>
      <c r="G239" s="2">
        <f t="shared" si="7"/>
        <v>92914</v>
      </c>
      <c r="H239" s="44">
        <f t="shared" si="6"/>
        <v>0.32750000000000001</v>
      </c>
      <c r="I239" s="61" t="s">
        <v>870</v>
      </c>
      <c r="J239" s="65" t="s">
        <v>870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</row>
    <row r="240" spans="1:485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711017</v>
      </c>
      <c r="F240" s="156">
        <v>817425</v>
      </c>
      <c r="G240" s="2">
        <f t="shared" si="7"/>
        <v>106408</v>
      </c>
      <c r="H240" s="44">
        <f t="shared" si="6"/>
        <v>0.1497</v>
      </c>
      <c r="I240" s="61" t="s">
        <v>870</v>
      </c>
      <c r="J240" s="65" t="s">
        <v>870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</row>
    <row r="241" spans="1:485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399235</v>
      </c>
      <c r="F241" s="156">
        <v>479517</v>
      </c>
      <c r="G241" s="2">
        <f t="shared" si="7"/>
        <v>80282</v>
      </c>
      <c r="H241" s="44">
        <f t="shared" si="6"/>
        <v>0.2011</v>
      </c>
      <c r="I241" s="61" t="s">
        <v>870</v>
      </c>
      <c r="J241" s="65" t="s">
        <v>870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</row>
    <row r="242" spans="1:485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1191721</v>
      </c>
      <c r="F242" s="156">
        <v>1378376</v>
      </c>
      <c r="G242" s="2">
        <f t="shared" si="7"/>
        <v>186655</v>
      </c>
      <c r="H242" s="44">
        <f t="shared" si="6"/>
        <v>0.15659999999999999</v>
      </c>
      <c r="I242" s="61" t="s">
        <v>870</v>
      </c>
      <c r="J242" s="65" t="s">
        <v>870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</row>
    <row r="243" spans="1:485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217970</v>
      </c>
      <c r="F243" s="156">
        <v>314501</v>
      </c>
      <c r="G243" s="2">
        <f t="shared" si="7"/>
        <v>96531</v>
      </c>
      <c r="H243" s="44">
        <f t="shared" si="6"/>
        <v>0.44290000000000002</v>
      </c>
      <c r="I243" s="61" t="s">
        <v>870</v>
      </c>
      <c r="J243" s="65" t="s">
        <v>870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</row>
    <row r="244" spans="1:485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3437832</v>
      </c>
      <c r="F244" s="156">
        <v>4088870</v>
      </c>
      <c r="G244" s="2">
        <f t="shared" si="7"/>
        <v>651038</v>
      </c>
      <c r="H244" s="44">
        <f t="shared" si="6"/>
        <v>0.18940000000000001</v>
      </c>
      <c r="I244" s="61" t="s">
        <v>870</v>
      </c>
      <c r="J244" s="65" t="s">
        <v>870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</row>
    <row r="245" spans="1:485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3859785</v>
      </c>
      <c r="F245" s="156">
        <v>4294185</v>
      </c>
      <c r="G245" s="2">
        <f t="shared" si="7"/>
        <v>434400</v>
      </c>
      <c r="H245" s="44">
        <f t="shared" si="6"/>
        <v>0.1125</v>
      </c>
      <c r="I245" s="61" t="s">
        <v>870</v>
      </c>
      <c r="J245" s="65" t="s">
        <v>870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</row>
    <row r="246" spans="1:485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2751760</v>
      </c>
      <c r="F246" s="156">
        <v>3510792</v>
      </c>
      <c r="G246" s="2">
        <f t="shared" si="7"/>
        <v>759032</v>
      </c>
      <c r="H246" s="44">
        <f t="shared" si="6"/>
        <v>0.27579999999999999</v>
      </c>
      <c r="I246" s="61" t="s">
        <v>870</v>
      </c>
      <c r="J246" s="65" t="s">
        <v>870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</row>
    <row r="247" spans="1:485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854727</v>
      </c>
      <c r="F247" s="156">
        <v>1063549</v>
      </c>
      <c r="G247" s="2">
        <f t="shared" si="7"/>
        <v>208822</v>
      </c>
      <c r="H247" s="44">
        <f t="shared" si="6"/>
        <v>0.24429999999999999</v>
      </c>
      <c r="I247" s="61" t="s">
        <v>870</v>
      </c>
      <c r="J247" s="65" t="s">
        <v>870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</row>
    <row r="248" spans="1:485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986874</v>
      </c>
      <c r="F248" s="156">
        <v>1071286</v>
      </c>
      <c r="G248" s="2">
        <f t="shared" si="7"/>
        <v>84412</v>
      </c>
      <c r="H248" s="44">
        <f t="shared" si="6"/>
        <v>8.5500000000000007E-2</v>
      </c>
      <c r="I248" s="61" t="s">
        <v>870</v>
      </c>
      <c r="J248" s="65" t="s">
        <v>870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</row>
    <row r="249" spans="1:485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2336410</v>
      </c>
      <c r="F249" s="156">
        <v>2897301</v>
      </c>
      <c r="G249" s="2">
        <f t="shared" si="7"/>
        <v>560891</v>
      </c>
      <c r="H249" s="44">
        <f t="shared" si="6"/>
        <v>0.24010000000000001</v>
      </c>
      <c r="I249" s="61" t="s">
        <v>870</v>
      </c>
      <c r="J249" s="65" t="s">
        <v>870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</row>
    <row r="250" spans="1:485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827220</v>
      </c>
      <c r="F250" s="156">
        <v>951545</v>
      </c>
      <c r="G250" s="2">
        <f t="shared" si="7"/>
        <v>124325</v>
      </c>
      <c r="H250" s="44">
        <f t="shared" si="6"/>
        <v>0.15029999999999999</v>
      </c>
      <c r="I250" s="61" t="s">
        <v>870</v>
      </c>
      <c r="J250" s="65" t="s">
        <v>870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</row>
    <row r="251" spans="1:485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8029845</v>
      </c>
      <c r="F251" s="156">
        <v>9440062</v>
      </c>
      <c r="G251" s="2">
        <f t="shared" si="7"/>
        <v>1410217</v>
      </c>
      <c r="H251" s="44">
        <f t="shared" si="6"/>
        <v>0.17560000000000001</v>
      </c>
      <c r="I251" s="61" t="s">
        <v>870</v>
      </c>
      <c r="J251" s="65" t="s">
        <v>870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</row>
    <row r="252" spans="1:485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2003183</v>
      </c>
      <c r="F252" s="156">
        <v>2301082</v>
      </c>
      <c r="G252" s="2">
        <f t="shared" si="7"/>
        <v>297899</v>
      </c>
      <c r="H252" s="44">
        <f t="shared" si="6"/>
        <v>0.1487</v>
      </c>
      <c r="I252" s="61" t="s">
        <v>870</v>
      </c>
      <c r="J252" s="65" t="s">
        <v>870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</row>
    <row r="253" spans="1:485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2353342</v>
      </c>
      <c r="F253" s="156">
        <v>2640587</v>
      </c>
      <c r="G253" s="2">
        <f t="shared" si="7"/>
        <v>287245</v>
      </c>
      <c r="H253" s="44">
        <f t="shared" si="6"/>
        <v>0.1221</v>
      </c>
      <c r="I253" s="61" t="s">
        <v>870</v>
      </c>
      <c r="J253" s="65" t="s">
        <v>870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</row>
    <row r="254" spans="1:485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1293384</v>
      </c>
      <c r="F254" s="156">
        <v>1542322</v>
      </c>
      <c r="G254" s="2">
        <f t="shared" si="7"/>
        <v>248938</v>
      </c>
      <c r="H254" s="44">
        <f t="shared" si="6"/>
        <v>0.1925</v>
      </c>
      <c r="I254" s="61" t="s">
        <v>870</v>
      </c>
      <c r="J254" s="65" t="s">
        <v>870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</row>
    <row r="255" spans="1:485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2267455</v>
      </c>
      <c r="F255" s="156">
        <v>2776868</v>
      </c>
      <c r="G255" s="2">
        <f t="shared" si="7"/>
        <v>509413</v>
      </c>
      <c r="H255" s="44">
        <f t="shared" si="6"/>
        <v>0.22470000000000001</v>
      </c>
      <c r="I255" s="61" t="s">
        <v>870</v>
      </c>
      <c r="J255" s="65" t="s">
        <v>870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</row>
    <row r="256" spans="1:485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1547466</v>
      </c>
      <c r="F256" s="156">
        <v>1789600</v>
      </c>
      <c r="G256" s="2">
        <f t="shared" si="7"/>
        <v>242134</v>
      </c>
      <c r="H256" s="44">
        <f t="shared" si="6"/>
        <v>0.1565</v>
      </c>
      <c r="I256" s="61" t="s">
        <v>870</v>
      </c>
      <c r="J256" s="65" t="s">
        <v>870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</row>
    <row r="257" spans="1:485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420981</v>
      </c>
      <c r="F257" s="156">
        <v>477162</v>
      </c>
      <c r="G257" s="2">
        <f t="shared" si="7"/>
        <v>56181</v>
      </c>
      <c r="H257" s="44">
        <f t="shared" si="6"/>
        <v>0.13350000000000001</v>
      </c>
      <c r="I257" s="61" t="s">
        <v>870</v>
      </c>
      <c r="J257" s="65" t="s">
        <v>870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</row>
    <row r="258" spans="1:485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3065048</v>
      </c>
      <c r="F258" s="156">
        <v>3784239</v>
      </c>
      <c r="G258" s="2">
        <f t="shared" si="7"/>
        <v>719191</v>
      </c>
      <c r="H258" s="44">
        <f t="shared" si="6"/>
        <v>0.2346</v>
      </c>
      <c r="I258" s="61" t="s">
        <v>870</v>
      </c>
      <c r="J258" s="65" t="s">
        <v>870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</row>
    <row r="259" spans="1:485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963204</v>
      </c>
      <c r="F259" s="156">
        <v>1174407</v>
      </c>
      <c r="G259" s="2">
        <f t="shared" si="7"/>
        <v>211203</v>
      </c>
      <c r="H259" s="44">
        <f t="shared" si="6"/>
        <v>0.21929999999999999</v>
      </c>
      <c r="I259" s="61" t="s">
        <v>870</v>
      </c>
      <c r="J259" s="65" t="s">
        <v>870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</row>
    <row r="260" spans="1:485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1817609</v>
      </c>
      <c r="F260" s="156">
        <v>2084495</v>
      </c>
      <c r="G260" s="2">
        <f t="shared" si="7"/>
        <v>266886</v>
      </c>
      <c r="H260" s="44">
        <f t="shared" si="6"/>
        <v>0.14680000000000001</v>
      </c>
      <c r="I260" s="61" t="s">
        <v>870</v>
      </c>
      <c r="J260" s="65" t="s">
        <v>870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</row>
    <row r="261" spans="1:485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44034</v>
      </c>
      <c r="F261" s="156">
        <v>41658</v>
      </c>
      <c r="G261" s="2">
        <f t="shared" si="7"/>
        <v>-2376</v>
      </c>
      <c r="H261" s="44">
        <f t="shared" si="6"/>
        <v>-5.3999999999999999E-2</v>
      </c>
      <c r="I261" s="61">
        <v>1</v>
      </c>
      <c r="J261" s="65">
        <v>1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</row>
    <row r="262" spans="1:485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2758811</v>
      </c>
      <c r="F262" s="156">
        <v>3216627</v>
      </c>
      <c r="G262" s="2">
        <f t="shared" si="7"/>
        <v>457816</v>
      </c>
      <c r="H262" s="44">
        <f t="shared" si="6"/>
        <v>0.16589999999999999</v>
      </c>
      <c r="I262" s="61" t="s">
        <v>870</v>
      </c>
      <c r="J262" s="65" t="s">
        <v>870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</row>
    <row r="263" spans="1:485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2945598</v>
      </c>
      <c r="F263" s="156">
        <v>3424853</v>
      </c>
      <c r="G263" s="2">
        <f t="shared" si="7"/>
        <v>479255</v>
      </c>
      <c r="H263" s="44">
        <f t="shared" si="6"/>
        <v>0.16270000000000001</v>
      </c>
      <c r="I263" s="61" t="s">
        <v>870</v>
      </c>
      <c r="J263" s="65" t="s">
        <v>870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</row>
    <row r="264" spans="1:485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866908</v>
      </c>
      <c r="F264" s="156">
        <v>1050066</v>
      </c>
      <c r="G264" s="2">
        <f t="shared" si="7"/>
        <v>183158</v>
      </c>
      <c r="H264" s="44">
        <f t="shared" si="6"/>
        <v>0.21129999999999999</v>
      </c>
      <c r="I264" s="61" t="s">
        <v>870</v>
      </c>
      <c r="J264" s="65" t="s">
        <v>870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</row>
    <row r="265" spans="1:485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1146390</v>
      </c>
      <c r="F265" s="156">
        <v>1308862</v>
      </c>
      <c r="G265" s="2">
        <f t="shared" si="7"/>
        <v>162472</v>
      </c>
      <c r="H265" s="44">
        <f t="shared" ref="H265:H328" si="8">ROUND(G265/E265,4)</f>
        <v>0.14169999999999999</v>
      </c>
      <c r="I265" s="61" t="s">
        <v>870</v>
      </c>
      <c r="J265" s="65" t="s">
        <v>870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</row>
    <row r="266" spans="1:485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8327313</v>
      </c>
      <c r="F266" s="156">
        <v>9786614</v>
      </c>
      <c r="G266" s="2">
        <f t="shared" ref="G266:G329" si="9">SUM(F266-E266)</f>
        <v>1459301</v>
      </c>
      <c r="H266" s="44">
        <f t="shared" si="8"/>
        <v>0.17519999999999999</v>
      </c>
      <c r="I266" s="61" t="s">
        <v>870</v>
      </c>
      <c r="J266" s="65" t="s">
        <v>870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</row>
    <row r="267" spans="1:485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1731009</v>
      </c>
      <c r="F267" s="156">
        <v>1763840</v>
      </c>
      <c r="G267" s="2">
        <f t="shared" si="9"/>
        <v>32831</v>
      </c>
      <c r="H267" s="44">
        <f t="shared" si="8"/>
        <v>1.9E-2</v>
      </c>
      <c r="I267" s="61" t="s">
        <v>870</v>
      </c>
      <c r="J267" s="65" t="s">
        <v>870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</row>
    <row r="268" spans="1:485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183873</v>
      </c>
      <c r="F268" s="156">
        <v>268581</v>
      </c>
      <c r="G268" s="2">
        <f t="shared" si="9"/>
        <v>84708</v>
      </c>
      <c r="H268" s="44">
        <f t="shared" si="8"/>
        <v>0.4607</v>
      </c>
      <c r="I268" s="61">
        <v>1</v>
      </c>
      <c r="J268" s="65" t="s">
        <v>870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</row>
    <row r="269" spans="1:485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731543</v>
      </c>
      <c r="F269" s="156">
        <v>861664</v>
      </c>
      <c r="G269" s="2">
        <f t="shared" si="9"/>
        <v>130121</v>
      </c>
      <c r="H269" s="44">
        <f t="shared" si="8"/>
        <v>0.1779</v>
      </c>
      <c r="I269" s="61" t="s">
        <v>870</v>
      </c>
      <c r="J269" s="65" t="s">
        <v>870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</row>
    <row r="270" spans="1:485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479507</v>
      </c>
      <c r="F270" s="156">
        <v>452596</v>
      </c>
      <c r="G270" s="2">
        <f t="shared" si="9"/>
        <v>-26911</v>
      </c>
      <c r="H270" s="44">
        <f t="shared" si="8"/>
        <v>-5.6099999999999997E-2</v>
      </c>
      <c r="I270" s="61" t="s">
        <v>870</v>
      </c>
      <c r="J270" s="65" t="s">
        <v>870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</row>
    <row r="271" spans="1:485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189068</v>
      </c>
      <c r="F271" s="156">
        <v>289989</v>
      </c>
      <c r="G271" s="2">
        <f t="shared" si="9"/>
        <v>100921</v>
      </c>
      <c r="H271" s="44">
        <f t="shared" si="8"/>
        <v>0.53380000000000005</v>
      </c>
      <c r="I271" s="61">
        <v>1</v>
      </c>
      <c r="J271" s="65" t="s">
        <v>870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</row>
    <row r="272" spans="1:485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728041</v>
      </c>
      <c r="F272" s="156">
        <v>862883</v>
      </c>
      <c r="G272" s="2">
        <f t="shared" si="9"/>
        <v>134842</v>
      </c>
      <c r="H272" s="44">
        <f t="shared" si="8"/>
        <v>0.1852</v>
      </c>
      <c r="I272" s="61" t="s">
        <v>870</v>
      </c>
      <c r="J272" s="65" t="s">
        <v>870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</row>
    <row r="273" spans="1:485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3346444</v>
      </c>
      <c r="F273" s="156">
        <v>3992207</v>
      </c>
      <c r="G273" s="2">
        <f t="shared" si="9"/>
        <v>645763</v>
      </c>
      <c r="H273" s="44">
        <f t="shared" si="8"/>
        <v>0.193</v>
      </c>
      <c r="I273" s="61" t="s">
        <v>870</v>
      </c>
      <c r="J273" s="65" t="s">
        <v>870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</row>
    <row r="274" spans="1:485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689688</v>
      </c>
      <c r="F274" s="156">
        <v>863340</v>
      </c>
      <c r="G274" s="2">
        <f t="shared" si="9"/>
        <v>173652</v>
      </c>
      <c r="H274" s="44">
        <f t="shared" si="8"/>
        <v>0.25180000000000002</v>
      </c>
      <c r="I274" s="61" t="s">
        <v>870</v>
      </c>
      <c r="J274" s="65" t="s">
        <v>870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</row>
    <row r="275" spans="1:485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128930</v>
      </c>
      <c r="F275" s="156">
        <v>98232</v>
      </c>
      <c r="G275" s="2">
        <f t="shared" si="9"/>
        <v>-30698</v>
      </c>
      <c r="H275" s="44">
        <f t="shared" si="8"/>
        <v>-0.23810000000000001</v>
      </c>
      <c r="I275" s="61">
        <v>1</v>
      </c>
      <c r="J275" s="65" t="s">
        <v>870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</row>
    <row r="276" spans="1:485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1974782</v>
      </c>
      <c r="F276" s="156">
        <v>2390090</v>
      </c>
      <c r="G276" s="2">
        <f t="shared" si="9"/>
        <v>415308</v>
      </c>
      <c r="H276" s="44">
        <f t="shared" si="8"/>
        <v>0.21029999999999999</v>
      </c>
      <c r="I276" s="61" t="s">
        <v>870</v>
      </c>
      <c r="J276" s="65" t="s">
        <v>870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</row>
    <row r="277" spans="1:485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223998</v>
      </c>
      <c r="F277" s="156">
        <v>362004</v>
      </c>
      <c r="G277" s="2">
        <f t="shared" si="9"/>
        <v>138006</v>
      </c>
      <c r="H277" s="44">
        <f t="shared" si="8"/>
        <v>0.61609999999999998</v>
      </c>
      <c r="I277" s="61" t="s">
        <v>870</v>
      </c>
      <c r="J277" s="65" t="s">
        <v>870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</row>
    <row r="278" spans="1:485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5220927</v>
      </c>
      <c r="F278" s="156">
        <v>6594525</v>
      </c>
      <c r="G278" s="2">
        <f t="shared" si="9"/>
        <v>1373598</v>
      </c>
      <c r="H278" s="44">
        <f t="shared" si="8"/>
        <v>0.2631</v>
      </c>
      <c r="I278" s="61" t="s">
        <v>870</v>
      </c>
      <c r="J278" s="65" t="s">
        <v>870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</row>
    <row r="279" spans="1:485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3065554</v>
      </c>
      <c r="F279" s="156">
        <v>4452485</v>
      </c>
      <c r="G279" s="2">
        <f t="shared" si="9"/>
        <v>1386931</v>
      </c>
      <c r="H279" s="44">
        <f t="shared" si="8"/>
        <v>0.45240000000000002</v>
      </c>
      <c r="I279" s="61" t="s">
        <v>870</v>
      </c>
      <c r="J279" s="65" t="s">
        <v>870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</row>
    <row r="280" spans="1:485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517486</v>
      </c>
      <c r="F280" s="156">
        <v>541925</v>
      </c>
      <c r="G280" s="2">
        <f t="shared" si="9"/>
        <v>24439</v>
      </c>
      <c r="H280" s="44">
        <f t="shared" si="8"/>
        <v>4.7199999999999999E-2</v>
      </c>
      <c r="I280" s="61" t="s">
        <v>870</v>
      </c>
      <c r="J280" s="65" t="s">
        <v>870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</row>
    <row r="281" spans="1:485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9954</v>
      </c>
      <c r="F281" s="156">
        <v>76736</v>
      </c>
      <c r="G281" s="2">
        <f t="shared" si="9"/>
        <v>66782</v>
      </c>
      <c r="H281" s="44">
        <f t="shared" si="8"/>
        <v>6.7091000000000003</v>
      </c>
      <c r="I281" s="61" t="s">
        <v>870</v>
      </c>
      <c r="J281" s="65" t="s">
        <v>870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</row>
    <row r="282" spans="1:485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59356</v>
      </c>
      <c r="F282" s="156">
        <v>66053</v>
      </c>
      <c r="G282" s="2">
        <f t="shared" si="9"/>
        <v>6697</v>
      </c>
      <c r="H282" s="44">
        <f t="shared" si="8"/>
        <v>0.1128</v>
      </c>
      <c r="I282" s="61">
        <v>1</v>
      </c>
      <c r="J282" s="65">
        <v>1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</row>
    <row r="283" spans="1:485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3202758</v>
      </c>
      <c r="F283" s="156">
        <v>3689780</v>
      </c>
      <c r="G283" s="2">
        <f t="shared" si="9"/>
        <v>487022</v>
      </c>
      <c r="H283" s="44">
        <f t="shared" si="8"/>
        <v>0.15210000000000001</v>
      </c>
      <c r="I283" s="61" t="s">
        <v>870</v>
      </c>
      <c r="J283" s="65" t="s">
        <v>870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</row>
    <row r="284" spans="1:485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3187265</v>
      </c>
      <c r="F284" s="156">
        <v>3657430</v>
      </c>
      <c r="G284" s="2">
        <f t="shared" si="9"/>
        <v>470165</v>
      </c>
      <c r="H284" s="44">
        <f t="shared" si="8"/>
        <v>0.14749999999999999</v>
      </c>
      <c r="I284" s="61" t="s">
        <v>870</v>
      </c>
      <c r="J284" s="65" t="s">
        <v>870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</row>
    <row r="285" spans="1:485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5600074</v>
      </c>
      <c r="F285" s="156">
        <v>6402645</v>
      </c>
      <c r="G285" s="2">
        <f t="shared" si="9"/>
        <v>802571</v>
      </c>
      <c r="H285" s="44">
        <f t="shared" si="8"/>
        <v>0.14330000000000001</v>
      </c>
      <c r="I285" s="61" t="s">
        <v>870</v>
      </c>
      <c r="J285" s="65" t="s">
        <v>870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</row>
    <row r="286" spans="1:485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1226815</v>
      </c>
      <c r="F286" s="156">
        <v>1477434</v>
      </c>
      <c r="G286" s="2">
        <f t="shared" si="9"/>
        <v>250619</v>
      </c>
      <c r="H286" s="44">
        <f t="shared" si="8"/>
        <v>0.20430000000000001</v>
      </c>
      <c r="I286" s="61">
        <v>1</v>
      </c>
      <c r="J286" s="65" t="s">
        <v>870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</row>
    <row r="287" spans="1:485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4683005</v>
      </c>
      <c r="F287" s="156">
        <v>5871789</v>
      </c>
      <c r="G287" s="2">
        <f t="shared" si="9"/>
        <v>1188784</v>
      </c>
      <c r="H287" s="44">
        <f t="shared" si="8"/>
        <v>0.25390000000000001</v>
      </c>
      <c r="I287" s="61" t="s">
        <v>870</v>
      </c>
      <c r="J287" s="65" t="s">
        <v>870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</row>
    <row r="288" spans="1:485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1868041</v>
      </c>
      <c r="F288" s="156">
        <v>2402165</v>
      </c>
      <c r="G288" s="2">
        <f t="shared" si="9"/>
        <v>534124</v>
      </c>
      <c r="H288" s="44">
        <f t="shared" si="8"/>
        <v>0.28589999999999999</v>
      </c>
      <c r="I288" s="61" t="s">
        <v>870</v>
      </c>
      <c r="J288" s="65" t="s">
        <v>870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</row>
    <row r="289" spans="1:485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2594314</v>
      </c>
      <c r="F289" s="156">
        <v>3139393</v>
      </c>
      <c r="G289" s="2">
        <f t="shared" si="9"/>
        <v>545079</v>
      </c>
      <c r="H289" s="44">
        <f t="shared" si="8"/>
        <v>0.21010000000000001</v>
      </c>
      <c r="I289" s="61" t="s">
        <v>870</v>
      </c>
      <c r="J289" s="65" t="s">
        <v>870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</row>
    <row r="290" spans="1:485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1506740</v>
      </c>
      <c r="F290" s="156">
        <v>1859552</v>
      </c>
      <c r="G290" s="2">
        <f t="shared" si="9"/>
        <v>352812</v>
      </c>
      <c r="H290" s="44">
        <f t="shared" si="8"/>
        <v>0.23419999999999999</v>
      </c>
      <c r="I290" s="61" t="s">
        <v>870</v>
      </c>
      <c r="J290" s="65" t="s">
        <v>870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</row>
    <row r="291" spans="1:485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4525628</v>
      </c>
      <c r="F291" s="156">
        <v>5277294</v>
      </c>
      <c r="G291" s="2">
        <f t="shared" si="9"/>
        <v>751666</v>
      </c>
      <c r="H291" s="44">
        <f t="shared" si="8"/>
        <v>0.1661</v>
      </c>
      <c r="I291" s="61" t="s">
        <v>870</v>
      </c>
      <c r="J291" s="65" t="s">
        <v>870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</row>
    <row r="292" spans="1:485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5759891</v>
      </c>
      <c r="F292" s="156">
        <v>6798959</v>
      </c>
      <c r="G292" s="2">
        <f t="shared" si="9"/>
        <v>1039068</v>
      </c>
      <c r="H292" s="44">
        <f t="shared" si="8"/>
        <v>0.1804</v>
      </c>
      <c r="I292" s="61" t="s">
        <v>870</v>
      </c>
      <c r="J292" s="65" t="s">
        <v>870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</row>
    <row r="293" spans="1:485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667840</v>
      </c>
      <c r="F293" s="156">
        <v>781237</v>
      </c>
      <c r="G293" s="2">
        <f t="shared" si="9"/>
        <v>113397</v>
      </c>
      <c r="H293" s="44">
        <f t="shared" si="8"/>
        <v>0.16980000000000001</v>
      </c>
      <c r="I293" s="61" t="s">
        <v>870</v>
      </c>
      <c r="J293" s="65" t="s">
        <v>870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</row>
    <row r="294" spans="1:485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1476774</v>
      </c>
      <c r="F294" s="156">
        <v>1766096</v>
      </c>
      <c r="G294" s="2">
        <f t="shared" si="9"/>
        <v>289322</v>
      </c>
      <c r="H294" s="44">
        <f t="shared" si="8"/>
        <v>0.19589999999999999</v>
      </c>
      <c r="I294" s="61" t="s">
        <v>870</v>
      </c>
      <c r="J294" s="65" t="s">
        <v>870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</row>
    <row r="295" spans="1:485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282977</v>
      </c>
      <c r="F295" s="156">
        <v>362343</v>
      </c>
      <c r="G295" s="2">
        <f t="shared" si="9"/>
        <v>79366</v>
      </c>
      <c r="H295" s="44">
        <f t="shared" si="8"/>
        <v>0.28050000000000003</v>
      </c>
      <c r="I295" s="61" t="s">
        <v>870</v>
      </c>
      <c r="J295" s="65" t="s">
        <v>870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</row>
    <row r="296" spans="1:485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1193377</v>
      </c>
      <c r="F296" s="156">
        <v>1350910</v>
      </c>
      <c r="G296" s="2">
        <f t="shared" si="9"/>
        <v>157533</v>
      </c>
      <c r="H296" s="44">
        <f t="shared" si="8"/>
        <v>0.13200000000000001</v>
      </c>
      <c r="I296" s="61" t="s">
        <v>870</v>
      </c>
      <c r="J296" s="65" t="s">
        <v>870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</row>
    <row r="297" spans="1:485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1160920</v>
      </c>
      <c r="F297" s="156">
        <v>1400387</v>
      </c>
      <c r="G297" s="2">
        <f t="shared" si="9"/>
        <v>239467</v>
      </c>
      <c r="H297" s="44">
        <f t="shared" si="8"/>
        <v>0.20630000000000001</v>
      </c>
      <c r="I297" s="61" t="s">
        <v>870</v>
      </c>
      <c r="J297" s="65" t="s">
        <v>870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</row>
    <row r="298" spans="1:485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4866494</v>
      </c>
      <c r="F298" s="156">
        <v>5474260</v>
      </c>
      <c r="G298" s="2">
        <f t="shared" si="9"/>
        <v>607766</v>
      </c>
      <c r="H298" s="44">
        <f t="shared" si="8"/>
        <v>0.1249</v>
      </c>
      <c r="I298" s="61" t="s">
        <v>870</v>
      </c>
      <c r="J298" s="65" t="s">
        <v>870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</row>
    <row r="299" spans="1:485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2730611</v>
      </c>
      <c r="F299" s="156">
        <v>3018824</v>
      </c>
      <c r="G299" s="2">
        <f t="shared" si="9"/>
        <v>288213</v>
      </c>
      <c r="H299" s="44">
        <f t="shared" si="8"/>
        <v>0.1055</v>
      </c>
      <c r="I299" s="61" t="s">
        <v>870</v>
      </c>
      <c r="J299" s="65" t="s">
        <v>870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</row>
    <row r="300" spans="1:485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1249641</v>
      </c>
      <c r="F300" s="156">
        <v>2179917</v>
      </c>
      <c r="G300" s="2">
        <f t="shared" si="9"/>
        <v>930276</v>
      </c>
      <c r="H300" s="44">
        <f t="shared" si="8"/>
        <v>0.74439999999999995</v>
      </c>
      <c r="I300" s="61" t="s">
        <v>870</v>
      </c>
      <c r="J300" s="65" t="s">
        <v>870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</row>
    <row r="301" spans="1:485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921836</v>
      </c>
      <c r="F301" s="156">
        <v>1073743</v>
      </c>
      <c r="G301" s="2">
        <f t="shared" si="9"/>
        <v>151907</v>
      </c>
      <c r="H301" s="44">
        <f t="shared" si="8"/>
        <v>0.1648</v>
      </c>
      <c r="I301" s="61" t="s">
        <v>870</v>
      </c>
      <c r="J301" s="65" t="s">
        <v>870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</row>
    <row r="302" spans="1:485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1526859</v>
      </c>
      <c r="F302" s="156">
        <v>1882056</v>
      </c>
      <c r="G302" s="2">
        <f t="shared" si="9"/>
        <v>355197</v>
      </c>
      <c r="H302" s="44">
        <f t="shared" si="8"/>
        <v>0.2326</v>
      </c>
      <c r="I302" s="61" t="s">
        <v>870</v>
      </c>
      <c r="J302" s="65" t="s">
        <v>870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</row>
    <row r="303" spans="1:485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1898880</v>
      </c>
      <c r="F303" s="156">
        <v>2255870</v>
      </c>
      <c r="G303" s="2">
        <f t="shared" si="9"/>
        <v>356990</v>
      </c>
      <c r="H303" s="44">
        <f t="shared" si="8"/>
        <v>0.188</v>
      </c>
      <c r="I303" s="61" t="s">
        <v>870</v>
      </c>
      <c r="J303" s="65" t="s">
        <v>870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</row>
    <row r="304" spans="1:485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1374388</v>
      </c>
      <c r="F304" s="156">
        <v>1573913</v>
      </c>
      <c r="G304" s="2">
        <f t="shared" si="9"/>
        <v>199525</v>
      </c>
      <c r="H304" s="44">
        <f t="shared" si="8"/>
        <v>0.1452</v>
      </c>
      <c r="I304" s="61" t="s">
        <v>870</v>
      </c>
      <c r="J304" s="65" t="s">
        <v>870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</row>
    <row r="305" spans="1:485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5410281</v>
      </c>
      <c r="F305" s="156">
        <v>6328145</v>
      </c>
      <c r="G305" s="2">
        <f t="shared" si="9"/>
        <v>917864</v>
      </c>
      <c r="H305" s="44">
        <f t="shared" si="8"/>
        <v>0.16969999999999999</v>
      </c>
      <c r="I305" s="61" t="s">
        <v>870</v>
      </c>
      <c r="J305" s="65" t="s">
        <v>870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</row>
    <row r="306" spans="1:485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386337</v>
      </c>
      <c r="F306" s="156">
        <v>540496</v>
      </c>
      <c r="G306" s="2">
        <f t="shared" si="9"/>
        <v>154159</v>
      </c>
      <c r="H306" s="44">
        <f t="shared" si="8"/>
        <v>0.39900000000000002</v>
      </c>
      <c r="I306" s="61" t="s">
        <v>870</v>
      </c>
      <c r="J306" s="65" t="s">
        <v>870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</row>
    <row r="307" spans="1:485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511015</v>
      </c>
      <c r="F307" s="156">
        <v>571649</v>
      </c>
      <c r="G307" s="2">
        <f t="shared" si="9"/>
        <v>60634</v>
      </c>
      <c r="H307" s="44">
        <f t="shared" si="8"/>
        <v>0.1187</v>
      </c>
      <c r="I307" s="61" t="s">
        <v>870</v>
      </c>
      <c r="J307" s="65" t="s">
        <v>870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</row>
    <row r="308" spans="1:485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3711399</v>
      </c>
      <c r="F308" s="156">
        <v>4406596</v>
      </c>
      <c r="G308" s="2">
        <f t="shared" si="9"/>
        <v>695197</v>
      </c>
      <c r="H308" s="44">
        <f t="shared" si="8"/>
        <v>0.18729999999999999</v>
      </c>
      <c r="I308" s="61" t="s">
        <v>870</v>
      </c>
      <c r="J308" s="65" t="s">
        <v>870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</row>
    <row r="309" spans="1:485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4756842</v>
      </c>
      <c r="F309" s="156">
        <v>5084270</v>
      </c>
      <c r="G309" s="2">
        <f t="shared" si="9"/>
        <v>327428</v>
      </c>
      <c r="H309" s="44">
        <f t="shared" si="8"/>
        <v>6.88E-2</v>
      </c>
      <c r="I309" s="61" t="s">
        <v>870</v>
      </c>
      <c r="J309" s="65" t="s">
        <v>870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</row>
    <row r="310" spans="1:485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925430</v>
      </c>
      <c r="F310" s="156">
        <v>1023374</v>
      </c>
      <c r="G310" s="2">
        <f t="shared" si="9"/>
        <v>97944</v>
      </c>
      <c r="H310" s="44">
        <f t="shared" si="8"/>
        <v>0.10580000000000001</v>
      </c>
      <c r="I310" s="61" t="s">
        <v>870</v>
      </c>
      <c r="J310" s="65" t="s">
        <v>870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</row>
    <row r="311" spans="1:485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425143</v>
      </c>
      <c r="F311" s="156">
        <v>361838</v>
      </c>
      <c r="G311" s="2">
        <f t="shared" si="9"/>
        <v>-63305</v>
      </c>
      <c r="H311" s="44">
        <f t="shared" si="8"/>
        <v>-0.1489</v>
      </c>
      <c r="I311" s="61" t="s">
        <v>870</v>
      </c>
      <c r="J311" s="65" t="s">
        <v>870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</row>
    <row r="312" spans="1:485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5191388</v>
      </c>
      <c r="F312" s="156">
        <v>5800386</v>
      </c>
      <c r="G312" s="2">
        <f t="shared" si="9"/>
        <v>608998</v>
      </c>
      <c r="H312" s="44">
        <f t="shared" si="8"/>
        <v>0.1173</v>
      </c>
      <c r="I312" s="61" t="s">
        <v>870</v>
      </c>
      <c r="J312" s="65" t="s">
        <v>870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</row>
    <row r="313" spans="1:485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1768612</v>
      </c>
      <c r="F313" s="156">
        <v>2154241</v>
      </c>
      <c r="G313" s="2">
        <f t="shared" si="9"/>
        <v>385629</v>
      </c>
      <c r="H313" s="44">
        <f t="shared" si="8"/>
        <v>0.218</v>
      </c>
      <c r="I313" s="61" t="s">
        <v>870</v>
      </c>
      <c r="J313" s="65" t="s">
        <v>870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</row>
    <row r="314" spans="1:485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433070</v>
      </c>
      <c r="F314" s="156">
        <v>494173</v>
      </c>
      <c r="G314" s="2">
        <f t="shared" si="9"/>
        <v>61103</v>
      </c>
      <c r="H314" s="44">
        <f t="shared" si="8"/>
        <v>0.1411</v>
      </c>
      <c r="I314" s="61" t="s">
        <v>870</v>
      </c>
      <c r="J314" s="65" t="s">
        <v>870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</row>
    <row r="315" spans="1:485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2886104</v>
      </c>
      <c r="F315" s="156">
        <v>3381485</v>
      </c>
      <c r="G315" s="2">
        <f t="shared" si="9"/>
        <v>495381</v>
      </c>
      <c r="H315" s="44">
        <f t="shared" si="8"/>
        <v>0.1716</v>
      </c>
      <c r="I315" s="61" t="s">
        <v>870</v>
      </c>
      <c r="J315" s="65" t="s">
        <v>870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</row>
    <row r="316" spans="1:485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3292166</v>
      </c>
      <c r="F316" s="156">
        <v>4504231</v>
      </c>
      <c r="G316" s="2">
        <f t="shared" si="9"/>
        <v>1212065</v>
      </c>
      <c r="H316" s="44">
        <f t="shared" si="8"/>
        <v>0.36820000000000003</v>
      </c>
      <c r="I316" s="61" t="s">
        <v>870</v>
      </c>
      <c r="J316" s="65" t="s">
        <v>870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</row>
    <row r="317" spans="1:485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1014147</v>
      </c>
      <c r="F317" s="156">
        <v>1188241</v>
      </c>
      <c r="G317" s="2">
        <f t="shared" si="9"/>
        <v>174094</v>
      </c>
      <c r="H317" s="44">
        <f t="shared" si="8"/>
        <v>0.17169999999999999</v>
      </c>
      <c r="I317" s="61" t="s">
        <v>870</v>
      </c>
      <c r="J317" s="65" t="s">
        <v>870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</row>
    <row r="318" spans="1:485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2974430</v>
      </c>
      <c r="F318" s="156">
        <v>3541306</v>
      </c>
      <c r="G318" s="2">
        <f t="shared" si="9"/>
        <v>566876</v>
      </c>
      <c r="H318" s="44">
        <f t="shared" si="8"/>
        <v>0.19059999999999999</v>
      </c>
      <c r="I318" s="61" t="s">
        <v>870</v>
      </c>
      <c r="J318" s="65" t="s">
        <v>870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</row>
    <row r="319" spans="1:485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16276982</v>
      </c>
      <c r="F319" s="156">
        <v>20051915</v>
      </c>
      <c r="G319" s="2">
        <f t="shared" si="9"/>
        <v>3774933</v>
      </c>
      <c r="H319" s="44">
        <f t="shared" si="8"/>
        <v>0.2319</v>
      </c>
      <c r="I319" s="61" t="s">
        <v>870</v>
      </c>
      <c r="J319" s="65" t="s">
        <v>870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</row>
    <row r="320" spans="1:485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5954647</v>
      </c>
      <c r="F320" s="156">
        <v>6781705</v>
      </c>
      <c r="G320" s="2">
        <f t="shared" si="9"/>
        <v>827058</v>
      </c>
      <c r="H320" s="44">
        <f t="shared" si="8"/>
        <v>0.1389</v>
      </c>
      <c r="I320" s="61" t="s">
        <v>870</v>
      </c>
      <c r="J320" s="65" t="s">
        <v>870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</row>
    <row r="321" spans="1:485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732343</v>
      </c>
      <c r="F321" s="156">
        <v>789744</v>
      </c>
      <c r="G321" s="2">
        <f t="shared" si="9"/>
        <v>57401</v>
      </c>
      <c r="H321" s="44">
        <f t="shared" si="8"/>
        <v>7.8399999999999997E-2</v>
      </c>
      <c r="I321" s="61" t="s">
        <v>870</v>
      </c>
      <c r="J321" s="65" t="s">
        <v>870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</row>
    <row r="322" spans="1:485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2865579</v>
      </c>
      <c r="F322" s="156">
        <v>3427123</v>
      </c>
      <c r="G322" s="2">
        <f t="shared" si="9"/>
        <v>561544</v>
      </c>
      <c r="H322" s="44">
        <f t="shared" si="8"/>
        <v>0.19600000000000001</v>
      </c>
      <c r="I322" s="61" t="s">
        <v>870</v>
      </c>
      <c r="J322" s="65" t="s">
        <v>870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</row>
    <row r="323" spans="1:485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1915414</v>
      </c>
      <c r="F323" s="156">
        <v>2184745</v>
      </c>
      <c r="G323" s="2">
        <f t="shared" si="9"/>
        <v>269331</v>
      </c>
      <c r="H323" s="44">
        <f t="shared" si="8"/>
        <v>0.1406</v>
      </c>
      <c r="I323" s="61" t="s">
        <v>870</v>
      </c>
      <c r="J323" s="65" t="s">
        <v>870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</row>
    <row r="324" spans="1:485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2076437</v>
      </c>
      <c r="F324" s="156">
        <v>2399454</v>
      </c>
      <c r="G324" s="2">
        <f t="shared" si="9"/>
        <v>323017</v>
      </c>
      <c r="H324" s="44">
        <f t="shared" si="8"/>
        <v>0.15559999999999999</v>
      </c>
      <c r="I324" s="61" t="s">
        <v>870</v>
      </c>
      <c r="J324" s="65" t="s">
        <v>870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</row>
    <row r="325" spans="1:485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1161</v>
      </c>
      <c r="F325" s="156">
        <v>18569</v>
      </c>
      <c r="G325" s="2">
        <f t="shared" si="9"/>
        <v>17408</v>
      </c>
      <c r="H325" s="44">
        <f t="shared" si="8"/>
        <v>14.994</v>
      </c>
      <c r="I325" s="61">
        <v>1</v>
      </c>
      <c r="J325" s="65" t="s">
        <v>870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</row>
    <row r="326" spans="1:485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40410</v>
      </c>
      <c r="F326" s="156">
        <v>38108</v>
      </c>
      <c r="G326" s="2">
        <f t="shared" si="9"/>
        <v>-2302</v>
      </c>
      <c r="H326" s="44">
        <f t="shared" si="8"/>
        <v>-5.7000000000000002E-2</v>
      </c>
      <c r="I326" s="61">
        <v>1</v>
      </c>
      <c r="J326" s="65">
        <v>1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</row>
    <row r="327" spans="1:485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872447</v>
      </c>
      <c r="F327" s="156">
        <v>1381372</v>
      </c>
      <c r="G327" s="2">
        <f t="shared" si="9"/>
        <v>508925</v>
      </c>
      <c r="H327" s="44">
        <f t="shared" si="8"/>
        <v>0.58330000000000004</v>
      </c>
      <c r="I327" s="61" t="s">
        <v>870</v>
      </c>
      <c r="J327" s="65" t="s">
        <v>870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</row>
    <row r="328" spans="1:485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2420228</v>
      </c>
      <c r="F328" s="156">
        <v>2809129</v>
      </c>
      <c r="G328" s="2">
        <f t="shared" si="9"/>
        <v>388901</v>
      </c>
      <c r="H328" s="44">
        <f t="shared" si="8"/>
        <v>0.16070000000000001</v>
      </c>
      <c r="I328" s="61" t="s">
        <v>870</v>
      </c>
      <c r="J328" s="65" t="s">
        <v>870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</row>
    <row r="329" spans="1:485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2985342</v>
      </c>
      <c r="F329" s="156">
        <v>3264234</v>
      </c>
      <c r="G329" s="2">
        <f t="shared" si="9"/>
        <v>278892</v>
      </c>
      <c r="H329" s="44">
        <f t="shared" ref="H329:H392" si="10">ROUND(G329/E329,4)</f>
        <v>9.3399999999999997E-2</v>
      </c>
      <c r="I329" s="61" t="s">
        <v>870</v>
      </c>
      <c r="J329" s="65" t="s">
        <v>870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</row>
    <row r="330" spans="1:485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871926</v>
      </c>
      <c r="F330" s="156">
        <v>920175</v>
      </c>
      <c r="G330" s="2">
        <f t="shared" ref="G330:G393" si="11">SUM(F330-E330)</f>
        <v>48249</v>
      </c>
      <c r="H330" s="44">
        <f t="shared" si="10"/>
        <v>5.5300000000000002E-2</v>
      </c>
      <c r="I330" s="61" t="s">
        <v>870</v>
      </c>
      <c r="J330" s="65" t="s">
        <v>870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</row>
    <row r="331" spans="1:485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426203</v>
      </c>
      <c r="F331" s="156">
        <v>648453</v>
      </c>
      <c r="G331" s="2">
        <f t="shared" si="11"/>
        <v>222250</v>
      </c>
      <c r="H331" s="44">
        <f t="shared" si="10"/>
        <v>0.52149999999999996</v>
      </c>
      <c r="I331" s="61" t="s">
        <v>870</v>
      </c>
      <c r="J331" s="65" t="s">
        <v>870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</row>
    <row r="332" spans="1:485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998979</v>
      </c>
      <c r="F332" s="156">
        <v>1080105</v>
      </c>
      <c r="G332" s="2">
        <f t="shared" si="11"/>
        <v>81126</v>
      </c>
      <c r="H332" s="44">
        <f t="shared" si="10"/>
        <v>8.1199999999999994E-2</v>
      </c>
      <c r="I332" s="61" t="s">
        <v>870</v>
      </c>
      <c r="J332" s="65" t="s">
        <v>870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</row>
    <row r="333" spans="1:485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487525</v>
      </c>
      <c r="F333" s="156">
        <v>672396</v>
      </c>
      <c r="G333" s="2">
        <f t="shared" si="11"/>
        <v>184871</v>
      </c>
      <c r="H333" s="44">
        <f t="shared" si="10"/>
        <v>0.37919999999999998</v>
      </c>
      <c r="I333" s="61" t="s">
        <v>870</v>
      </c>
      <c r="J333" s="65" t="s">
        <v>870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</row>
    <row r="334" spans="1:485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2977686</v>
      </c>
      <c r="F334" s="156">
        <v>3413241</v>
      </c>
      <c r="G334" s="2">
        <f t="shared" si="11"/>
        <v>435555</v>
      </c>
      <c r="H334" s="44">
        <f t="shared" si="10"/>
        <v>0.14630000000000001</v>
      </c>
      <c r="I334" s="61" t="s">
        <v>870</v>
      </c>
      <c r="J334" s="65" t="s">
        <v>870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</row>
    <row r="335" spans="1:485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1514429</v>
      </c>
      <c r="F335" s="156">
        <v>1757279</v>
      </c>
      <c r="G335" s="2">
        <f t="shared" si="11"/>
        <v>242850</v>
      </c>
      <c r="H335" s="44">
        <f t="shared" si="10"/>
        <v>0.16039999999999999</v>
      </c>
      <c r="I335" s="61" t="s">
        <v>870</v>
      </c>
      <c r="J335" s="65" t="s">
        <v>870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</row>
    <row r="336" spans="1:485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656076</v>
      </c>
      <c r="F336" s="156">
        <v>788263</v>
      </c>
      <c r="G336" s="2">
        <f t="shared" si="11"/>
        <v>132187</v>
      </c>
      <c r="H336" s="44">
        <f t="shared" si="10"/>
        <v>0.20150000000000001</v>
      </c>
      <c r="I336" s="61" t="s">
        <v>870</v>
      </c>
      <c r="J336" s="65" t="s">
        <v>870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</row>
    <row r="337" spans="1:485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20183</v>
      </c>
      <c r="F337" s="156">
        <v>20366</v>
      </c>
      <c r="G337" s="2">
        <f t="shared" si="11"/>
        <v>183</v>
      </c>
      <c r="H337" s="44">
        <f t="shared" si="10"/>
        <v>9.1000000000000004E-3</v>
      </c>
      <c r="I337" s="61">
        <v>1</v>
      </c>
      <c r="J337" s="65">
        <v>1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</row>
    <row r="338" spans="1:485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1390944</v>
      </c>
      <c r="F338" s="156">
        <v>1504103</v>
      </c>
      <c r="G338" s="2">
        <f t="shared" si="11"/>
        <v>113159</v>
      </c>
      <c r="H338" s="44">
        <f t="shared" si="10"/>
        <v>8.14E-2</v>
      </c>
      <c r="I338" s="61" t="s">
        <v>870</v>
      </c>
      <c r="J338" s="65" t="s">
        <v>870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</row>
    <row r="339" spans="1:485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1508209</v>
      </c>
      <c r="F339" s="156">
        <v>1695298</v>
      </c>
      <c r="G339" s="2">
        <f t="shared" si="11"/>
        <v>187089</v>
      </c>
      <c r="H339" s="44">
        <f t="shared" si="10"/>
        <v>0.124</v>
      </c>
      <c r="I339" s="61" t="s">
        <v>870</v>
      </c>
      <c r="J339" s="65" t="s">
        <v>870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</row>
    <row r="340" spans="1:485" s="40" customFormat="1" x14ac:dyDescent="0.2">
      <c r="A340" s="48" t="s">
        <v>568</v>
      </c>
      <c r="B340" s="49" t="s">
        <v>569</v>
      </c>
      <c r="C340" s="49" t="s">
        <v>575</v>
      </c>
      <c r="D340" s="49" t="s">
        <v>576</v>
      </c>
      <c r="E340" s="26">
        <v>2469021</v>
      </c>
      <c r="F340" s="156">
        <v>2769555</v>
      </c>
      <c r="G340" s="2">
        <f t="shared" si="11"/>
        <v>300534</v>
      </c>
      <c r="H340" s="44">
        <f t="shared" si="10"/>
        <v>0.1217</v>
      </c>
      <c r="I340" s="61" t="s">
        <v>870</v>
      </c>
      <c r="J340" s="65" t="s">
        <v>870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</row>
    <row r="341" spans="1:485" s="40" customFormat="1" x14ac:dyDescent="0.2">
      <c r="A341" s="48" t="s">
        <v>568</v>
      </c>
      <c r="B341" s="49" t="s">
        <v>569</v>
      </c>
      <c r="C341" s="49" t="s">
        <v>577</v>
      </c>
      <c r="D341" s="49" t="s">
        <v>578</v>
      </c>
      <c r="E341" s="26">
        <v>1600516</v>
      </c>
      <c r="F341" s="156">
        <v>1840845</v>
      </c>
      <c r="G341" s="2">
        <f t="shared" si="11"/>
        <v>240329</v>
      </c>
      <c r="H341" s="44">
        <f t="shared" si="10"/>
        <v>0.1502</v>
      </c>
      <c r="I341" s="61" t="s">
        <v>870</v>
      </c>
      <c r="J341" s="65" t="s">
        <v>870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</row>
    <row r="342" spans="1:485" s="40" customFormat="1" x14ac:dyDescent="0.2">
      <c r="A342" s="48" t="s">
        <v>568</v>
      </c>
      <c r="B342" s="49" t="s">
        <v>569</v>
      </c>
      <c r="C342" s="49" t="s">
        <v>580</v>
      </c>
      <c r="D342" s="49" t="s">
        <v>581</v>
      </c>
      <c r="E342" s="26">
        <v>2199046</v>
      </c>
      <c r="F342" s="156">
        <v>2471831</v>
      </c>
      <c r="G342" s="2">
        <f t="shared" si="11"/>
        <v>272785</v>
      </c>
      <c r="H342" s="44">
        <f t="shared" si="10"/>
        <v>0.124</v>
      </c>
      <c r="I342" s="61" t="s">
        <v>870</v>
      </c>
      <c r="J342" s="65" t="s">
        <v>870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</row>
    <row r="343" spans="1:485" s="40" customFormat="1" x14ac:dyDescent="0.2">
      <c r="A343" s="48" t="s">
        <v>568</v>
      </c>
      <c r="B343" s="49" t="s">
        <v>569</v>
      </c>
      <c r="C343" s="49" t="s">
        <v>582</v>
      </c>
      <c r="D343" s="49" t="s">
        <v>583</v>
      </c>
      <c r="E343" s="26">
        <v>1756654</v>
      </c>
      <c r="F343" s="156">
        <v>1972082</v>
      </c>
      <c r="G343" s="2">
        <f t="shared" si="11"/>
        <v>215428</v>
      </c>
      <c r="H343" s="44">
        <f t="shared" si="10"/>
        <v>0.1226</v>
      </c>
      <c r="I343" s="61" t="s">
        <v>870</v>
      </c>
      <c r="J343" s="65" t="s">
        <v>870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</row>
    <row r="344" spans="1:485" s="40" customFormat="1" x14ac:dyDescent="0.2">
      <c r="A344" s="48" t="s">
        <v>568</v>
      </c>
      <c r="B344" s="49" t="s">
        <v>569</v>
      </c>
      <c r="C344" s="49" t="s">
        <v>584</v>
      </c>
      <c r="D344" s="49" t="s">
        <v>585</v>
      </c>
      <c r="E344" s="26">
        <v>1256876</v>
      </c>
      <c r="F344" s="156">
        <v>1826276</v>
      </c>
      <c r="G344" s="2">
        <f t="shared" si="11"/>
        <v>569400</v>
      </c>
      <c r="H344" s="44">
        <f t="shared" si="10"/>
        <v>0.45300000000000001</v>
      </c>
      <c r="I344" s="61" t="s">
        <v>870</v>
      </c>
      <c r="J344" s="65" t="s">
        <v>870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</row>
    <row r="345" spans="1:485" s="40" customFormat="1" x14ac:dyDescent="0.2">
      <c r="A345" s="48" t="s">
        <v>568</v>
      </c>
      <c r="B345" s="49" t="s">
        <v>569</v>
      </c>
      <c r="C345" s="49" t="s">
        <v>883</v>
      </c>
      <c r="D345" s="49" t="s">
        <v>885</v>
      </c>
      <c r="E345" s="26">
        <v>12779054</v>
      </c>
      <c r="F345" s="156">
        <v>18913810</v>
      </c>
      <c r="G345" s="2">
        <f t="shared" si="11"/>
        <v>6134756</v>
      </c>
      <c r="H345" s="44">
        <f t="shared" si="10"/>
        <v>0.48010000000000003</v>
      </c>
      <c r="I345" s="61" t="s">
        <v>870</v>
      </c>
      <c r="J345" s="65" t="s">
        <v>870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</row>
    <row r="346" spans="1:485" s="40" customFormat="1" x14ac:dyDescent="0.2">
      <c r="A346" s="48" t="s">
        <v>568</v>
      </c>
      <c r="B346" s="49" t="s">
        <v>569</v>
      </c>
      <c r="C346" s="49" t="s">
        <v>886</v>
      </c>
      <c r="D346" s="49" t="s">
        <v>887</v>
      </c>
      <c r="E346" s="26">
        <v>0</v>
      </c>
      <c r="F346" s="156">
        <v>4459830</v>
      </c>
      <c r="G346" s="2">
        <f>SUM(F346)</f>
        <v>4459830</v>
      </c>
      <c r="H346" s="44">
        <v>1</v>
      </c>
      <c r="I346" s="61" t="s">
        <v>870</v>
      </c>
      <c r="J346" s="65" t="s">
        <v>870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</row>
    <row r="347" spans="1:485" s="40" customFormat="1" x14ac:dyDescent="0.2">
      <c r="A347" s="48" t="s">
        <v>568</v>
      </c>
      <c r="B347" s="49" t="s">
        <v>569</v>
      </c>
      <c r="C347" s="49" t="s">
        <v>588</v>
      </c>
      <c r="D347" s="49" t="s">
        <v>589</v>
      </c>
      <c r="E347" s="26">
        <v>4881013</v>
      </c>
      <c r="F347" s="156">
        <v>5486488</v>
      </c>
      <c r="G347" s="2">
        <f t="shared" si="11"/>
        <v>605475</v>
      </c>
      <c r="H347" s="44">
        <f t="shared" si="10"/>
        <v>0.124</v>
      </c>
      <c r="I347" s="61" t="s">
        <v>870</v>
      </c>
      <c r="J347" s="65" t="s">
        <v>870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</row>
    <row r="348" spans="1:485" s="40" customFormat="1" x14ac:dyDescent="0.2">
      <c r="A348" s="48" t="s">
        <v>568</v>
      </c>
      <c r="B348" s="49" t="s">
        <v>569</v>
      </c>
      <c r="C348" s="49" t="s">
        <v>590</v>
      </c>
      <c r="D348" s="49" t="s">
        <v>591</v>
      </c>
      <c r="E348" s="26">
        <v>2018754</v>
      </c>
      <c r="F348" s="156">
        <v>2602810</v>
      </c>
      <c r="G348" s="2">
        <f t="shared" si="11"/>
        <v>584056</v>
      </c>
      <c r="H348" s="44">
        <f t="shared" si="10"/>
        <v>0.2893</v>
      </c>
      <c r="I348" s="61" t="s">
        <v>870</v>
      </c>
      <c r="J348" s="65" t="s">
        <v>870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</row>
    <row r="349" spans="1:485" s="40" customFormat="1" x14ac:dyDescent="0.2">
      <c r="A349" s="48" t="s">
        <v>568</v>
      </c>
      <c r="B349" s="49" t="s">
        <v>569</v>
      </c>
      <c r="C349" s="49" t="s">
        <v>890</v>
      </c>
      <c r="D349" s="49" t="s">
        <v>889</v>
      </c>
      <c r="E349" s="26">
        <v>0</v>
      </c>
      <c r="F349" s="156">
        <v>26245665</v>
      </c>
      <c r="G349" s="2">
        <f t="shared" si="11"/>
        <v>26245665</v>
      </c>
      <c r="H349" s="44">
        <v>1</v>
      </c>
      <c r="I349" s="61" t="s">
        <v>870</v>
      </c>
      <c r="J349" s="65" t="s">
        <v>870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</row>
    <row r="350" spans="1:485" s="40" customFormat="1" x14ac:dyDescent="0.2">
      <c r="A350" s="46" t="s">
        <v>568</v>
      </c>
      <c r="B350" s="47" t="s">
        <v>569</v>
      </c>
      <c r="C350" s="47" t="s">
        <v>26</v>
      </c>
      <c r="D350" s="47" t="s">
        <v>592</v>
      </c>
      <c r="E350" s="26">
        <v>51042120</v>
      </c>
      <c r="F350" s="156">
        <v>63071832</v>
      </c>
      <c r="G350" s="2">
        <f t="shared" si="11"/>
        <v>12029712</v>
      </c>
      <c r="H350" s="44">
        <f t="shared" si="10"/>
        <v>0.23569999999999999</v>
      </c>
      <c r="I350" s="61" t="s">
        <v>870</v>
      </c>
      <c r="J350" s="65" t="s">
        <v>870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</row>
    <row r="351" spans="1:485" s="40" customFormat="1" x14ac:dyDescent="0.2">
      <c r="A351" s="46" t="s">
        <v>568</v>
      </c>
      <c r="B351" s="47" t="s">
        <v>569</v>
      </c>
      <c r="C351" s="47" t="s">
        <v>79</v>
      </c>
      <c r="D351" s="47" t="s">
        <v>593</v>
      </c>
      <c r="E351" s="26">
        <v>195185</v>
      </c>
      <c r="F351" s="156">
        <v>239870</v>
      </c>
      <c r="G351" s="2">
        <f t="shared" si="11"/>
        <v>44685</v>
      </c>
      <c r="H351" s="44">
        <f t="shared" si="10"/>
        <v>0.22889999999999999</v>
      </c>
      <c r="I351" s="61">
        <v>1</v>
      </c>
      <c r="J351" s="65" t="s">
        <v>870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</row>
    <row r="352" spans="1:485" s="40" customFormat="1" x14ac:dyDescent="0.2">
      <c r="A352" s="46" t="s">
        <v>568</v>
      </c>
      <c r="B352" s="47" t="s">
        <v>569</v>
      </c>
      <c r="C352" s="47" t="s">
        <v>16</v>
      </c>
      <c r="D352" s="47" t="s">
        <v>594</v>
      </c>
      <c r="E352" s="26">
        <v>14853067</v>
      </c>
      <c r="F352" s="156">
        <v>17724871</v>
      </c>
      <c r="G352" s="2">
        <f t="shared" si="11"/>
        <v>2871804</v>
      </c>
      <c r="H352" s="44">
        <f t="shared" si="10"/>
        <v>0.1933</v>
      </c>
      <c r="I352" s="61" t="s">
        <v>870</v>
      </c>
      <c r="J352" s="65" t="s">
        <v>870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</row>
    <row r="353" spans="1:485" s="40" customFormat="1" x14ac:dyDescent="0.2">
      <c r="A353" s="46" t="s">
        <v>568</v>
      </c>
      <c r="B353" s="47" t="s">
        <v>569</v>
      </c>
      <c r="C353" s="47" t="s">
        <v>59</v>
      </c>
      <c r="D353" s="47" t="s">
        <v>595</v>
      </c>
      <c r="E353" s="26">
        <v>7633044</v>
      </c>
      <c r="F353" s="156">
        <v>11473253</v>
      </c>
      <c r="G353" s="2">
        <f t="shared" si="11"/>
        <v>3840209</v>
      </c>
      <c r="H353" s="44">
        <f t="shared" si="10"/>
        <v>0.50309999999999999</v>
      </c>
      <c r="I353" s="61" t="s">
        <v>870</v>
      </c>
      <c r="J353" s="65" t="s">
        <v>870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</row>
    <row r="354" spans="1:485" s="40" customFormat="1" x14ac:dyDescent="0.2">
      <c r="A354" s="46" t="s">
        <v>568</v>
      </c>
      <c r="B354" s="47" t="s">
        <v>569</v>
      </c>
      <c r="C354" s="47" t="s">
        <v>37</v>
      </c>
      <c r="D354" s="47" t="s">
        <v>596</v>
      </c>
      <c r="E354" s="26">
        <v>6286904</v>
      </c>
      <c r="F354" s="156">
        <v>7794951</v>
      </c>
      <c r="G354" s="2">
        <f t="shared" si="11"/>
        <v>1508047</v>
      </c>
      <c r="H354" s="44">
        <f t="shared" si="10"/>
        <v>0.2399</v>
      </c>
      <c r="I354" s="61" t="s">
        <v>870</v>
      </c>
      <c r="J354" s="65" t="s">
        <v>870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</row>
    <row r="355" spans="1:485" s="40" customFormat="1" x14ac:dyDescent="0.2">
      <c r="A355" s="46" t="s">
        <v>568</v>
      </c>
      <c r="B355" s="47" t="s">
        <v>569</v>
      </c>
      <c r="C355" s="47" t="s">
        <v>67</v>
      </c>
      <c r="D355" s="47" t="s">
        <v>597</v>
      </c>
      <c r="E355" s="26">
        <v>2989861</v>
      </c>
      <c r="F355" s="156">
        <v>3587300</v>
      </c>
      <c r="G355" s="2">
        <f t="shared" si="11"/>
        <v>597439</v>
      </c>
      <c r="H355" s="44">
        <f t="shared" si="10"/>
        <v>0.19980000000000001</v>
      </c>
      <c r="I355" s="61" t="s">
        <v>870</v>
      </c>
      <c r="J355" s="65" t="s">
        <v>870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</row>
    <row r="356" spans="1:485" s="40" customFormat="1" x14ac:dyDescent="0.2">
      <c r="A356" s="46" t="s">
        <v>568</v>
      </c>
      <c r="B356" s="47" t="s">
        <v>569</v>
      </c>
      <c r="C356" s="47" t="s">
        <v>93</v>
      </c>
      <c r="D356" s="47" t="s">
        <v>598</v>
      </c>
      <c r="E356" s="26">
        <v>26730503</v>
      </c>
      <c r="F356" s="156">
        <v>39337493</v>
      </c>
      <c r="G356" s="2">
        <f t="shared" si="11"/>
        <v>12606990</v>
      </c>
      <c r="H356" s="44">
        <f t="shared" si="10"/>
        <v>0.47160000000000002</v>
      </c>
      <c r="I356" s="61" t="s">
        <v>870</v>
      </c>
      <c r="J356" s="65" t="s">
        <v>870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</row>
    <row r="357" spans="1:485" s="40" customFormat="1" x14ac:dyDescent="0.2">
      <c r="A357" s="46" t="s">
        <v>568</v>
      </c>
      <c r="B357" s="47" t="s">
        <v>569</v>
      </c>
      <c r="C357" s="47" t="s">
        <v>356</v>
      </c>
      <c r="D357" s="47" t="s">
        <v>599</v>
      </c>
      <c r="E357" s="26">
        <v>2260152</v>
      </c>
      <c r="F357" s="156">
        <v>2637717</v>
      </c>
      <c r="G357" s="2">
        <f t="shared" si="11"/>
        <v>377565</v>
      </c>
      <c r="H357" s="44">
        <f t="shared" si="10"/>
        <v>0.1671</v>
      </c>
      <c r="I357" s="61" t="s">
        <v>870</v>
      </c>
      <c r="J357" s="65" t="s">
        <v>870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</row>
    <row r="358" spans="1:485" s="40" customFormat="1" x14ac:dyDescent="0.2">
      <c r="A358" s="46" t="s">
        <v>568</v>
      </c>
      <c r="B358" s="47" t="s">
        <v>569</v>
      </c>
      <c r="C358" s="47" t="s">
        <v>600</v>
      </c>
      <c r="D358" s="47" t="s">
        <v>601</v>
      </c>
      <c r="E358" s="26">
        <v>4893417</v>
      </c>
      <c r="F358" s="156">
        <v>5592397</v>
      </c>
      <c r="G358" s="2">
        <f t="shared" si="11"/>
        <v>698980</v>
      </c>
      <c r="H358" s="44">
        <f t="shared" si="10"/>
        <v>0.14280000000000001</v>
      </c>
      <c r="I358" s="61" t="s">
        <v>870</v>
      </c>
      <c r="J358" s="65" t="s">
        <v>870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</row>
    <row r="359" spans="1:485" s="40" customFormat="1" x14ac:dyDescent="0.2">
      <c r="A359" s="46" t="s">
        <v>568</v>
      </c>
      <c r="B359" s="47" t="s">
        <v>569</v>
      </c>
      <c r="C359" s="47" t="s">
        <v>443</v>
      </c>
      <c r="D359" s="47" t="s">
        <v>602</v>
      </c>
      <c r="E359" s="26">
        <v>41807257</v>
      </c>
      <c r="F359" s="156">
        <v>49543226</v>
      </c>
      <c r="G359" s="2">
        <f t="shared" si="11"/>
        <v>7735969</v>
      </c>
      <c r="H359" s="44">
        <f t="shared" si="10"/>
        <v>0.185</v>
      </c>
      <c r="I359" s="61" t="s">
        <v>870</v>
      </c>
      <c r="J359" s="65" t="s">
        <v>870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</row>
    <row r="360" spans="1:485" s="40" customFormat="1" x14ac:dyDescent="0.2">
      <c r="A360" s="46" t="s">
        <v>568</v>
      </c>
      <c r="B360" s="47" t="s">
        <v>569</v>
      </c>
      <c r="C360" s="47" t="s">
        <v>603</v>
      </c>
      <c r="D360" s="47" t="s">
        <v>604</v>
      </c>
      <c r="E360" s="26">
        <v>3513829</v>
      </c>
      <c r="F360" s="156">
        <v>4214825</v>
      </c>
      <c r="G360" s="2">
        <f t="shared" si="11"/>
        <v>700996</v>
      </c>
      <c r="H360" s="44">
        <f t="shared" si="10"/>
        <v>0.19950000000000001</v>
      </c>
      <c r="I360" s="61" t="s">
        <v>870</v>
      </c>
      <c r="J360" s="65" t="s">
        <v>870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</row>
    <row r="361" spans="1:485" s="40" customFormat="1" x14ac:dyDescent="0.2">
      <c r="A361" s="46" t="s">
        <v>568</v>
      </c>
      <c r="B361" s="47" t="s">
        <v>569</v>
      </c>
      <c r="C361" s="47" t="s">
        <v>547</v>
      </c>
      <c r="D361" s="47" t="s">
        <v>605</v>
      </c>
      <c r="E361" s="26">
        <v>7397074</v>
      </c>
      <c r="F361" s="156">
        <v>8974299</v>
      </c>
      <c r="G361" s="2">
        <f t="shared" si="11"/>
        <v>1577225</v>
      </c>
      <c r="H361" s="44">
        <f t="shared" si="10"/>
        <v>0.2132</v>
      </c>
      <c r="I361" s="61" t="s">
        <v>870</v>
      </c>
      <c r="J361" s="65" t="s">
        <v>870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</row>
    <row r="362" spans="1:485" s="40" customFormat="1" x14ac:dyDescent="0.2">
      <c r="A362" s="46" t="s">
        <v>568</v>
      </c>
      <c r="B362" s="47" t="s">
        <v>569</v>
      </c>
      <c r="C362" s="47" t="s">
        <v>410</v>
      </c>
      <c r="D362" s="47" t="s">
        <v>606</v>
      </c>
      <c r="E362" s="26">
        <v>105066442</v>
      </c>
      <c r="F362" s="156">
        <v>125243184</v>
      </c>
      <c r="G362" s="2">
        <f t="shared" si="11"/>
        <v>20176742</v>
      </c>
      <c r="H362" s="44">
        <f t="shared" si="10"/>
        <v>0.192</v>
      </c>
      <c r="I362" s="61" t="s">
        <v>870</v>
      </c>
      <c r="J362" s="65" t="s">
        <v>870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</row>
    <row r="363" spans="1:485" s="40" customFormat="1" x14ac:dyDescent="0.2">
      <c r="A363" s="48" t="s">
        <v>568</v>
      </c>
      <c r="B363" s="49" t="s">
        <v>569</v>
      </c>
      <c r="C363" s="49" t="s">
        <v>859</v>
      </c>
      <c r="D363" s="49" t="s">
        <v>873</v>
      </c>
      <c r="E363" s="26">
        <v>778824</v>
      </c>
      <c r="F363" s="156">
        <v>896159</v>
      </c>
      <c r="G363" s="2">
        <f t="shared" si="11"/>
        <v>117335</v>
      </c>
      <c r="H363" s="44">
        <f t="shared" si="10"/>
        <v>0.1507</v>
      </c>
      <c r="I363" s="61" t="s">
        <v>870</v>
      </c>
      <c r="J363" s="65" t="s">
        <v>870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</row>
    <row r="364" spans="1:485" s="40" customFormat="1" x14ac:dyDescent="0.2">
      <c r="A364" s="159" t="s">
        <v>568</v>
      </c>
      <c r="B364" s="159" t="s">
        <v>569</v>
      </c>
      <c r="C364" s="159" t="s">
        <v>909</v>
      </c>
      <c r="D364" s="159" t="s">
        <v>910</v>
      </c>
      <c r="E364" s="103">
        <v>0</v>
      </c>
      <c r="F364" s="157">
        <v>0</v>
      </c>
      <c r="G364" s="104">
        <f t="shared" si="11"/>
        <v>0</v>
      </c>
      <c r="H364" s="71">
        <v>0</v>
      </c>
      <c r="I364" s="72"/>
      <c r="J364" s="73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</row>
    <row r="365" spans="1:485" s="40" customFormat="1" x14ac:dyDescent="0.2">
      <c r="A365" s="159" t="s">
        <v>568</v>
      </c>
      <c r="B365" s="159" t="s">
        <v>569</v>
      </c>
      <c r="C365" s="159" t="s">
        <v>911</v>
      </c>
      <c r="D365" s="159" t="s">
        <v>912</v>
      </c>
      <c r="E365" s="103">
        <v>0</v>
      </c>
      <c r="F365" s="157">
        <v>0</v>
      </c>
      <c r="G365" s="104">
        <f t="shared" si="11"/>
        <v>0</v>
      </c>
      <c r="H365" s="71">
        <v>0</v>
      </c>
      <c r="I365" s="72"/>
      <c r="J365" s="73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</row>
    <row r="366" spans="1:485" s="40" customFormat="1" x14ac:dyDescent="0.2">
      <c r="A366" s="76" t="s">
        <v>568</v>
      </c>
      <c r="B366" s="77" t="s">
        <v>569</v>
      </c>
      <c r="C366" s="77" t="s">
        <v>850</v>
      </c>
      <c r="D366" s="77" t="s">
        <v>851</v>
      </c>
      <c r="E366" s="83">
        <v>0</v>
      </c>
      <c r="F366" s="158">
        <v>0</v>
      </c>
      <c r="G366" s="84">
        <f t="shared" si="11"/>
        <v>0</v>
      </c>
      <c r="H366" s="78">
        <v>0</v>
      </c>
      <c r="I366" s="79"/>
      <c r="J366" s="80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</row>
    <row r="367" spans="1:485" s="40" customFormat="1" x14ac:dyDescent="0.2">
      <c r="A367" s="76" t="s">
        <v>568</v>
      </c>
      <c r="B367" s="77" t="s">
        <v>569</v>
      </c>
      <c r="C367" s="77" t="s">
        <v>852</v>
      </c>
      <c r="D367" s="77" t="s">
        <v>853</v>
      </c>
      <c r="E367" s="83">
        <v>0</v>
      </c>
      <c r="F367" s="158">
        <v>0</v>
      </c>
      <c r="G367" s="84">
        <f t="shared" si="11"/>
        <v>0</v>
      </c>
      <c r="H367" s="78">
        <v>0</v>
      </c>
      <c r="I367" s="79"/>
      <c r="J367" s="80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</row>
    <row r="368" spans="1:485" s="40" customFormat="1" x14ac:dyDescent="0.2">
      <c r="A368" s="76" t="s">
        <v>568</v>
      </c>
      <c r="B368" s="77" t="s">
        <v>569</v>
      </c>
      <c r="C368" s="77" t="s">
        <v>854</v>
      </c>
      <c r="D368" s="77" t="s">
        <v>855</v>
      </c>
      <c r="E368" s="83">
        <v>0</v>
      </c>
      <c r="F368" s="158">
        <v>0</v>
      </c>
      <c r="G368" s="84">
        <f t="shared" si="11"/>
        <v>0</v>
      </c>
      <c r="H368" s="78">
        <v>0</v>
      </c>
      <c r="I368" s="79"/>
      <c r="J368" s="80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</row>
    <row r="369" spans="1:485" s="40" customFormat="1" x14ac:dyDescent="0.2">
      <c r="A369" s="76" t="s">
        <v>568</v>
      </c>
      <c r="B369" s="77" t="s">
        <v>569</v>
      </c>
      <c r="C369" s="77" t="s">
        <v>856</v>
      </c>
      <c r="D369" s="77" t="s">
        <v>857</v>
      </c>
      <c r="E369" s="83">
        <v>0</v>
      </c>
      <c r="F369" s="158">
        <v>0</v>
      </c>
      <c r="G369" s="84">
        <f t="shared" si="11"/>
        <v>0</v>
      </c>
      <c r="H369" s="78">
        <v>0</v>
      </c>
      <c r="I369" s="79"/>
      <c r="J369" s="80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</row>
    <row r="370" spans="1:485" s="40" customFormat="1" x14ac:dyDescent="0.2">
      <c r="A370" s="46" t="s">
        <v>607</v>
      </c>
      <c r="B370" s="47" t="s">
        <v>608</v>
      </c>
      <c r="C370" s="47" t="s">
        <v>428</v>
      </c>
      <c r="D370" s="47" t="s">
        <v>609</v>
      </c>
      <c r="E370" s="26">
        <v>1577979</v>
      </c>
      <c r="F370" s="156">
        <v>1756392</v>
      </c>
      <c r="G370" s="2">
        <f t="shared" si="11"/>
        <v>178413</v>
      </c>
      <c r="H370" s="44">
        <f t="shared" si="10"/>
        <v>0.11310000000000001</v>
      </c>
      <c r="I370" s="61" t="s">
        <v>870</v>
      </c>
      <c r="J370" s="65" t="s">
        <v>870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</row>
    <row r="371" spans="1:485" s="40" customFormat="1" x14ac:dyDescent="0.2">
      <c r="A371" s="46" t="s">
        <v>607</v>
      </c>
      <c r="B371" s="47" t="s">
        <v>608</v>
      </c>
      <c r="C371" s="47" t="s">
        <v>26</v>
      </c>
      <c r="D371" s="47" t="s">
        <v>610</v>
      </c>
      <c r="E371" s="26">
        <v>5102597</v>
      </c>
      <c r="F371" s="156">
        <v>5683776</v>
      </c>
      <c r="G371" s="2">
        <f t="shared" si="11"/>
        <v>581179</v>
      </c>
      <c r="H371" s="44">
        <f t="shared" si="10"/>
        <v>0.1139</v>
      </c>
      <c r="I371" s="61" t="s">
        <v>870</v>
      </c>
      <c r="J371" s="65" t="s">
        <v>870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</row>
    <row r="372" spans="1:485" s="40" customFormat="1" x14ac:dyDescent="0.2">
      <c r="A372" s="46" t="s">
        <v>607</v>
      </c>
      <c r="B372" s="47" t="s">
        <v>608</v>
      </c>
      <c r="C372" s="47" t="s">
        <v>57</v>
      </c>
      <c r="D372" s="47" t="s">
        <v>611</v>
      </c>
      <c r="E372" s="26">
        <v>4552808</v>
      </c>
      <c r="F372" s="156">
        <v>5153451</v>
      </c>
      <c r="G372" s="2">
        <f t="shared" si="11"/>
        <v>600643</v>
      </c>
      <c r="H372" s="44">
        <f t="shared" si="10"/>
        <v>0.13189999999999999</v>
      </c>
      <c r="I372" s="61" t="s">
        <v>870</v>
      </c>
      <c r="J372" s="65" t="s">
        <v>870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</row>
    <row r="373" spans="1:485" s="40" customFormat="1" x14ac:dyDescent="0.2">
      <c r="A373" s="46" t="s">
        <v>607</v>
      </c>
      <c r="B373" s="47" t="s">
        <v>608</v>
      </c>
      <c r="C373" s="47" t="s">
        <v>79</v>
      </c>
      <c r="D373" s="47" t="s">
        <v>612</v>
      </c>
      <c r="E373" s="26">
        <v>3744804</v>
      </c>
      <c r="F373" s="156">
        <v>4338910</v>
      </c>
      <c r="G373" s="2">
        <f t="shared" si="11"/>
        <v>594106</v>
      </c>
      <c r="H373" s="44">
        <f t="shared" si="10"/>
        <v>0.15859999999999999</v>
      </c>
      <c r="I373" s="61" t="s">
        <v>870</v>
      </c>
      <c r="J373" s="65" t="s">
        <v>870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</row>
    <row r="374" spans="1:485" s="40" customFormat="1" x14ac:dyDescent="0.2">
      <c r="A374" s="46" t="s">
        <v>607</v>
      </c>
      <c r="B374" s="47" t="s">
        <v>608</v>
      </c>
      <c r="C374" s="47" t="s">
        <v>16</v>
      </c>
      <c r="D374" s="47" t="s">
        <v>613</v>
      </c>
      <c r="E374" s="26">
        <v>3421116</v>
      </c>
      <c r="F374" s="156">
        <v>3868848</v>
      </c>
      <c r="G374" s="2">
        <f t="shared" si="11"/>
        <v>447732</v>
      </c>
      <c r="H374" s="44">
        <f t="shared" si="10"/>
        <v>0.13089999999999999</v>
      </c>
      <c r="I374" s="61" t="s">
        <v>870</v>
      </c>
      <c r="J374" s="65" t="s">
        <v>870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</row>
    <row r="375" spans="1:485" s="40" customFormat="1" x14ac:dyDescent="0.2">
      <c r="A375" s="46" t="s">
        <v>607</v>
      </c>
      <c r="B375" s="47" t="s">
        <v>608</v>
      </c>
      <c r="C375" s="47" t="s">
        <v>82</v>
      </c>
      <c r="D375" s="47" t="s">
        <v>614</v>
      </c>
      <c r="E375" s="26">
        <v>2068823</v>
      </c>
      <c r="F375" s="156">
        <v>2324168</v>
      </c>
      <c r="G375" s="2">
        <f t="shared" si="11"/>
        <v>255345</v>
      </c>
      <c r="H375" s="44">
        <f t="shared" si="10"/>
        <v>0.1234</v>
      </c>
      <c r="I375" s="61" t="s">
        <v>870</v>
      </c>
      <c r="J375" s="65" t="s">
        <v>870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</row>
    <row r="376" spans="1:485" s="40" customFormat="1" x14ac:dyDescent="0.2">
      <c r="A376" s="46" t="s">
        <v>607</v>
      </c>
      <c r="B376" s="47" t="s">
        <v>608</v>
      </c>
      <c r="C376" s="47" t="s">
        <v>59</v>
      </c>
      <c r="D376" s="47" t="s">
        <v>615</v>
      </c>
      <c r="E376" s="26">
        <v>559496</v>
      </c>
      <c r="F376" s="156">
        <v>700538</v>
      </c>
      <c r="G376" s="2">
        <f t="shared" si="11"/>
        <v>141042</v>
      </c>
      <c r="H376" s="44">
        <f t="shared" si="10"/>
        <v>0.25209999999999999</v>
      </c>
      <c r="I376" s="61" t="s">
        <v>870</v>
      </c>
      <c r="J376" s="65" t="s">
        <v>870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</row>
    <row r="377" spans="1:485" s="40" customFormat="1" x14ac:dyDescent="0.2">
      <c r="A377" s="46" t="s">
        <v>607</v>
      </c>
      <c r="B377" s="47" t="s">
        <v>608</v>
      </c>
      <c r="C377" s="47" t="s">
        <v>37</v>
      </c>
      <c r="D377" s="47" t="s">
        <v>144</v>
      </c>
      <c r="E377" s="26">
        <v>1070846</v>
      </c>
      <c r="F377" s="156">
        <v>1149325</v>
      </c>
      <c r="G377" s="2">
        <f t="shared" si="11"/>
        <v>78479</v>
      </c>
      <c r="H377" s="44">
        <f t="shared" si="10"/>
        <v>7.3300000000000004E-2</v>
      </c>
      <c r="I377" s="61" t="s">
        <v>870</v>
      </c>
      <c r="J377" s="65" t="s">
        <v>870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</row>
    <row r="378" spans="1:485" s="40" customFormat="1" x14ac:dyDescent="0.2">
      <c r="A378" s="46" t="s">
        <v>607</v>
      </c>
      <c r="B378" s="47" t="s">
        <v>608</v>
      </c>
      <c r="C378" s="47" t="s">
        <v>215</v>
      </c>
      <c r="D378" s="47" t="s">
        <v>616</v>
      </c>
      <c r="E378" s="26">
        <v>1648183</v>
      </c>
      <c r="F378" s="156">
        <v>1890879</v>
      </c>
      <c r="G378" s="2">
        <f t="shared" si="11"/>
        <v>242696</v>
      </c>
      <c r="H378" s="44">
        <f t="shared" si="10"/>
        <v>0.14729999999999999</v>
      </c>
      <c r="I378" s="61" t="s">
        <v>870</v>
      </c>
      <c r="J378" s="65" t="s">
        <v>870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</row>
    <row r="379" spans="1:485" s="40" customFormat="1" x14ac:dyDescent="0.2">
      <c r="A379" s="46" t="s">
        <v>617</v>
      </c>
      <c r="B379" s="47" t="s">
        <v>618</v>
      </c>
      <c r="C379" s="47" t="s">
        <v>176</v>
      </c>
      <c r="D379" s="47" t="s">
        <v>619</v>
      </c>
      <c r="E379" s="26">
        <v>210126</v>
      </c>
      <c r="F379" s="156">
        <v>346578</v>
      </c>
      <c r="G379" s="2">
        <f t="shared" si="11"/>
        <v>136452</v>
      </c>
      <c r="H379" s="44">
        <f t="shared" si="10"/>
        <v>0.64939999999999998</v>
      </c>
      <c r="I379" s="61" t="s">
        <v>870</v>
      </c>
      <c r="J379" s="65" t="s">
        <v>870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</row>
    <row r="380" spans="1:485" s="40" customFormat="1" x14ac:dyDescent="0.2">
      <c r="A380" s="46" t="s">
        <v>617</v>
      </c>
      <c r="B380" s="47" t="s">
        <v>618</v>
      </c>
      <c r="C380" s="47" t="s">
        <v>382</v>
      </c>
      <c r="D380" s="47" t="s">
        <v>620</v>
      </c>
      <c r="E380" s="26">
        <v>199243</v>
      </c>
      <c r="F380" s="156">
        <v>233729</v>
      </c>
      <c r="G380" s="2">
        <f t="shared" si="11"/>
        <v>34486</v>
      </c>
      <c r="H380" s="44">
        <f t="shared" si="10"/>
        <v>0.1731</v>
      </c>
      <c r="I380" s="61" t="s">
        <v>870</v>
      </c>
      <c r="J380" s="65" t="s">
        <v>870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</row>
    <row r="381" spans="1:485" s="40" customFormat="1" x14ac:dyDescent="0.2">
      <c r="A381" s="46" t="s">
        <v>617</v>
      </c>
      <c r="B381" s="47" t="s">
        <v>618</v>
      </c>
      <c r="C381" s="47" t="s">
        <v>245</v>
      </c>
      <c r="D381" s="47" t="s">
        <v>621</v>
      </c>
      <c r="E381" s="26">
        <v>40061</v>
      </c>
      <c r="F381" s="156">
        <v>134869</v>
      </c>
      <c r="G381" s="2">
        <f t="shared" si="11"/>
        <v>94808</v>
      </c>
      <c r="H381" s="44">
        <f t="shared" si="10"/>
        <v>2.3666</v>
      </c>
      <c r="I381" s="61" t="s">
        <v>870</v>
      </c>
      <c r="J381" s="65" t="s">
        <v>870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</row>
    <row r="382" spans="1:485" s="40" customFormat="1" x14ac:dyDescent="0.2">
      <c r="A382" s="46" t="s">
        <v>617</v>
      </c>
      <c r="B382" s="47" t="s">
        <v>618</v>
      </c>
      <c r="C382" s="47" t="s">
        <v>622</v>
      </c>
      <c r="D382" s="47" t="s">
        <v>623</v>
      </c>
      <c r="E382" s="26">
        <v>611696</v>
      </c>
      <c r="F382" s="156">
        <v>751768</v>
      </c>
      <c r="G382" s="2">
        <f t="shared" si="11"/>
        <v>140072</v>
      </c>
      <c r="H382" s="44">
        <f t="shared" si="10"/>
        <v>0.22900000000000001</v>
      </c>
      <c r="I382" s="61" t="s">
        <v>870</v>
      </c>
      <c r="J382" s="65" t="s">
        <v>870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</row>
    <row r="383" spans="1:485" s="40" customFormat="1" x14ac:dyDescent="0.2">
      <c r="A383" s="46" t="s">
        <v>617</v>
      </c>
      <c r="B383" s="47" t="s">
        <v>618</v>
      </c>
      <c r="C383" s="47" t="s">
        <v>624</v>
      </c>
      <c r="D383" s="47" t="s">
        <v>625</v>
      </c>
      <c r="E383" s="26">
        <v>1190858</v>
      </c>
      <c r="F383" s="156">
        <v>1359073</v>
      </c>
      <c r="G383" s="2">
        <f t="shared" si="11"/>
        <v>168215</v>
      </c>
      <c r="H383" s="44">
        <f t="shared" si="10"/>
        <v>0.14130000000000001</v>
      </c>
      <c r="I383" s="61" t="s">
        <v>870</v>
      </c>
      <c r="J383" s="65" t="s">
        <v>870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</row>
    <row r="384" spans="1:485" s="40" customFormat="1" x14ac:dyDescent="0.2">
      <c r="A384" s="46" t="s">
        <v>617</v>
      </c>
      <c r="B384" s="47" t="s">
        <v>618</v>
      </c>
      <c r="C384" s="47" t="s">
        <v>57</v>
      </c>
      <c r="D384" s="47" t="s">
        <v>626</v>
      </c>
      <c r="E384" s="26">
        <v>2472282</v>
      </c>
      <c r="F384" s="156">
        <v>2967365</v>
      </c>
      <c r="G384" s="2">
        <f t="shared" si="11"/>
        <v>495083</v>
      </c>
      <c r="H384" s="44">
        <f t="shared" si="10"/>
        <v>0.20030000000000001</v>
      </c>
      <c r="I384" s="61" t="s">
        <v>870</v>
      </c>
      <c r="J384" s="65" t="s">
        <v>870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</row>
    <row r="385" spans="1:485" s="40" customFormat="1" x14ac:dyDescent="0.2">
      <c r="A385" s="46" t="s">
        <v>617</v>
      </c>
      <c r="B385" s="47" t="s">
        <v>618</v>
      </c>
      <c r="C385" s="47" t="s">
        <v>18</v>
      </c>
      <c r="D385" s="47" t="s">
        <v>627</v>
      </c>
      <c r="E385" s="26">
        <v>103289</v>
      </c>
      <c r="F385" s="156">
        <v>228361</v>
      </c>
      <c r="G385" s="2">
        <f t="shared" si="11"/>
        <v>125072</v>
      </c>
      <c r="H385" s="44">
        <f t="shared" si="10"/>
        <v>1.2109000000000001</v>
      </c>
      <c r="I385" s="61">
        <v>1</v>
      </c>
      <c r="J385" s="65" t="s">
        <v>870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</row>
    <row r="386" spans="1:485" s="40" customFormat="1" x14ac:dyDescent="0.2">
      <c r="A386" s="46" t="s">
        <v>617</v>
      </c>
      <c r="B386" s="47" t="s">
        <v>618</v>
      </c>
      <c r="C386" s="47" t="s">
        <v>193</v>
      </c>
      <c r="D386" s="47" t="s">
        <v>628</v>
      </c>
      <c r="E386" s="26">
        <v>847291</v>
      </c>
      <c r="F386" s="156">
        <v>1001450</v>
      </c>
      <c r="G386" s="2">
        <f t="shared" si="11"/>
        <v>154159</v>
      </c>
      <c r="H386" s="44">
        <f t="shared" si="10"/>
        <v>0.18190000000000001</v>
      </c>
      <c r="I386" s="61" t="s">
        <v>870</v>
      </c>
      <c r="J386" s="65" t="s">
        <v>870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</row>
    <row r="387" spans="1:485" s="40" customFormat="1" x14ac:dyDescent="0.2">
      <c r="A387" s="46" t="s">
        <v>617</v>
      </c>
      <c r="B387" s="47" t="s">
        <v>618</v>
      </c>
      <c r="C387" s="47" t="s">
        <v>22</v>
      </c>
      <c r="D387" s="47" t="s">
        <v>629</v>
      </c>
      <c r="E387" s="26">
        <v>172847</v>
      </c>
      <c r="F387" s="156">
        <v>249183</v>
      </c>
      <c r="G387" s="2">
        <f t="shared" si="11"/>
        <v>76336</v>
      </c>
      <c r="H387" s="44">
        <f t="shared" si="10"/>
        <v>0.44159999999999999</v>
      </c>
      <c r="I387" s="61" t="s">
        <v>870</v>
      </c>
      <c r="J387" s="65" t="s">
        <v>870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</row>
    <row r="388" spans="1:485" s="40" customFormat="1" x14ac:dyDescent="0.2">
      <c r="A388" s="46" t="s">
        <v>617</v>
      </c>
      <c r="B388" s="47" t="s">
        <v>618</v>
      </c>
      <c r="C388" s="47" t="s">
        <v>308</v>
      </c>
      <c r="D388" s="47" t="s">
        <v>630</v>
      </c>
      <c r="E388" s="26">
        <v>1553924</v>
      </c>
      <c r="F388" s="156">
        <v>1832298</v>
      </c>
      <c r="G388" s="2">
        <f t="shared" si="11"/>
        <v>278374</v>
      </c>
      <c r="H388" s="44">
        <f t="shared" si="10"/>
        <v>0.17910000000000001</v>
      </c>
      <c r="I388" s="61" t="s">
        <v>870</v>
      </c>
      <c r="J388" s="65" t="s">
        <v>870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</row>
    <row r="389" spans="1:485" s="40" customFormat="1" x14ac:dyDescent="0.2">
      <c r="A389" s="46" t="s">
        <v>617</v>
      </c>
      <c r="B389" s="47" t="s">
        <v>618</v>
      </c>
      <c r="C389" s="47" t="s">
        <v>631</v>
      </c>
      <c r="D389" s="47" t="s">
        <v>632</v>
      </c>
      <c r="E389" s="26">
        <v>955432</v>
      </c>
      <c r="F389" s="156">
        <v>1117125</v>
      </c>
      <c r="G389" s="2">
        <f t="shared" si="11"/>
        <v>161693</v>
      </c>
      <c r="H389" s="44">
        <f t="shared" si="10"/>
        <v>0.16919999999999999</v>
      </c>
      <c r="I389" s="61" t="s">
        <v>870</v>
      </c>
      <c r="J389" s="65" t="s">
        <v>870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</row>
    <row r="390" spans="1:485" s="40" customFormat="1" x14ac:dyDescent="0.2">
      <c r="A390" s="46" t="s">
        <v>617</v>
      </c>
      <c r="B390" s="47" t="s">
        <v>618</v>
      </c>
      <c r="C390" s="47" t="s">
        <v>335</v>
      </c>
      <c r="D390" s="47" t="s">
        <v>633</v>
      </c>
      <c r="E390" s="26">
        <v>1291505</v>
      </c>
      <c r="F390" s="156">
        <v>1540781</v>
      </c>
      <c r="G390" s="2">
        <f t="shared" si="11"/>
        <v>249276</v>
      </c>
      <c r="H390" s="44">
        <f t="shared" si="10"/>
        <v>0.193</v>
      </c>
      <c r="I390" s="61" t="s">
        <v>870</v>
      </c>
      <c r="J390" s="65" t="s">
        <v>870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</row>
    <row r="391" spans="1:485" s="40" customFormat="1" x14ac:dyDescent="0.2">
      <c r="A391" s="46" t="s">
        <v>634</v>
      </c>
      <c r="B391" s="47" t="s">
        <v>635</v>
      </c>
      <c r="C391" s="47" t="s">
        <v>153</v>
      </c>
      <c r="D391" s="47" t="s">
        <v>636</v>
      </c>
      <c r="E391" s="26">
        <v>286958</v>
      </c>
      <c r="F391" s="156">
        <v>385352</v>
      </c>
      <c r="G391" s="2">
        <f t="shared" si="11"/>
        <v>98394</v>
      </c>
      <c r="H391" s="44">
        <f t="shared" si="10"/>
        <v>0.34289999999999998</v>
      </c>
      <c r="I391" s="61" t="s">
        <v>870</v>
      </c>
      <c r="J391" s="65" t="s">
        <v>870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</row>
    <row r="392" spans="1:485" s="40" customFormat="1" x14ac:dyDescent="0.2">
      <c r="A392" s="46" t="s">
        <v>634</v>
      </c>
      <c r="B392" s="47" t="s">
        <v>635</v>
      </c>
      <c r="C392" s="47" t="s">
        <v>26</v>
      </c>
      <c r="D392" s="47" t="s">
        <v>637</v>
      </c>
      <c r="E392" s="26">
        <v>2604228</v>
      </c>
      <c r="F392" s="156">
        <v>3008510</v>
      </c>
      <c r="G392" s="2">
        <f t="shared" si="11"/>
        <v>404282</v>
      </c>
      <c r="H392" s="44">
        <f t="shared" si="10"/>
        <v>0.1552</v>
      </c>
      <c r="I392" s="61" t="s">
        <v>870</v>
      </c>
      <c r="J392" s="65" t="s">
        <v>870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</row>
    <row r="393" spans="1:485" s="40" customFormat="1" x14ac:dyDescent="0.2">
      <c r="A393" s="46" t="s">
        <v>634</v>
      </c>
      <c r="B393" s="47" t="s">
        <v>635</v>
      </c>
      <c r="C393" s="47" t="s">
        <v>369</v>
      </c>
      <c r="D393" s="47" t="s">
        <v>638</v>
      </c>
      <c r="E393" s="26">
        <v>2046225</v>
      </c>
      <c r="F393" s="156">
        <v>2459586</v>
      </c>
      <c r="G393" s="2">
        <f t="shared" si="11"/>
        <v>413361</v>
      </c>
      <c r="H393" s="44">
        <f t="shared" ref="H393:H456" si="12">ROUND(G393/E393,4)</f>
        <v>0.20200000000000001</v>
      </c>
      <c r="I393" s="61" t="s">
        <v>870</v>
      </c>
      <c r="J393" s="65" t="s">
        <v>870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</row>
    <row r="394" spans="1:485" s="40" customFormat="1" x14ac:dyDescent="0.2">
      <c r="A394" s="46" t="s">
        <v>634</v>
      </c>
      <c r="B394" s="47" t="s">
        <v>635</v>
      </c>
      <c r="C394" s="47" t="s">
        <v>251</v>
      </c>
      <c r="D394" s="47" t="s">
        <v>639</v>
      </c>
      <c r="E394" s="26">
        <v>3363816</v>
      </c>
      <c r="F394" s="156">
        <v>3817379</v>
      </c>
      <c r="G394" s="2">
        <f t="shared" ref="G394:G457" si="13">SUM(F394-E394)</f>
        <v>453563</v>
      </c>
      <c r="H394" s="44">
        <f t="shared" si="12"/>
        <v>0.1348</v>
      </c>
      <c r="I394" s="61" t="s">
        <v>870</v>
      </c>
      <c r="J394" s="65" t="s">
        <v>870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</row>
    <row r="395" spans="1:485" s="40" customFormat="1" x14ac:dyDescent="0.2">
      <c r="A395" s="46" t="s">
        <v>634</v>
      </c>
      <c r="B395" s="47" t="s">
        <v>635</v>
      </c>
      <c r="C395" s="47" t="s">
        <v>378</v>
      </c>
      <c r="D395" s="47" t="s">
        <v>640</v>
      </c>
      <c r="E395" s="26">
        <v>7981295</v>
      </c>
      <c r="F395" s="156">
        <v>8826654</v>
      </c>
      <c r="G395" s="2">
        <f t="shared" si="13"/>
        <v>845359</v>
      </c>
      <c r="H395" s="44">
        <f t="shared" si="12"/>
        <v>0.10589999999999999</v>
      </c>
      <c r="I395" s="61" t="s">
        <v>870</v>
      </c>
      <c r="J395" s="65" t="s">
        <v>870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</row>
    <row r="396" spans="1:485" s="40" customFormat="1" x14ac:dyDescent="0.2">
      <c r="A396" s="46" t="s">
        <v>634</v>
      </c>
      <c r="B396" s="47" t="s">
        <v>635</v>
      </c>
      <c r="C396" s="47" t="s">
        <v>43</v>
      </c>
      <c r="D396" s="47" t="s">
        <v>641</v>
      </c>
      <c r="E396" s="26">
        <v>1992804</v>
      </c>
      <c r="F396" s="156">
        <v>2267345</v>
      </c>
      <c r="G396" s="2">
        <f t="shared" si="13"/>
        <v>274541</v>
      </c>
      <c r="H396" s="44">
        <f t="shared" si="12"/>
        <v>0.13780000000000001</v>
      </c>
      <c r="I396" s="61" t="s">
        <v>870</v>
      </c>
      <c r="J396" s="65" t="s">
        <v>870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</row>
    <row r="397" spans="1:485" s="40" customFormat="1" x14ac:dyDescent="0.2">
      <c r="A397" s="46" t="s">
        <v>634</v>
      </c>
      <c r="B397" s="47" t="s">
        <v>635</v>
      </c>
      <c r="C397" s="47" t="s">
        <v>61</v>
      </c>
      <c r="D397" s="47" t="s">
        <v>642</v>
      </c>
      <c r="E397" s="26">
        <v>2271916</v>
      </c>
      <c r="F397" s="156">
        <v>2627874</v>
      </c>
      <c r="G397" s="2">
        <f t="shared" si="13"/>
        <v>355958</v>
      </c>
      <c r="H397" s="44">
        <f t="shared" si="12"/>
        <v>0.15670000000000001</v>
      </c>
      <c r="I397" s="61" t="s">
        <v>870</v>
      </c>
      <c r="J397" s="65" t="s">
        <v>870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</row>
    <row r="398" spans="1:485" s="40" customFormat="1" x14ac:dyDescent="0.2">
      <c r="A398" s="46" t="s">
        <v>643</v>
      </c>
      <c r="B398" s="47" t="s">
        <v>644</v>
      </c>
      <c r="C398" s="47" t="s">
        <v>645</v>
      </c>
      <c r="D398" s="47" t="s">
        <v>646</v>
      </c>
      <c r="E398" s="26">
        <v>835452</v>
      </c>
      <c r="F398" s="156">
        <v>994272</v>
      </c>
      <c r="G398" s="2">
        <f t="shared" si="13"/>
        <v>158820</v>
      </c>
      <c r="H398" s="44">
        <f t="shared" si="12"/>
        <v>0.19009999999999999</v>
      </c>
      <c r="I398" s="61" t="s">
        <v>870</v>
      </c>
      <c r="J398" s="65" t="s">
        <v>870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</row>
    <row r="399" spans="1:485" s="40" customFormat="1" x14ac:dyDescent="0.2">
      <c r="A399" s="46" t="s">
        <v>643</v>
      </c>
      <c r="B399" s="47" t="s">
        <v>644</v>
      </c>
      <c r="C399" s="47" t="s">
        <v>26</v>
      </c>
      <c r="D399" s="47" t="s">
        <v>647</v>
      </c>
      <c r="E399" s="26">
        <v>2576273</v>
      </c>
      <c r="F399" s="156">
        <v>3088202</v>
      </c>
      <c r="G399" s="2">
        <f t="shared" si="13"/>
        <v>511929</v>
      </c>
      <c r="H399" s="44">
        <f t="shared" si="12"/>
        <v>0.19869999999999999</v>
      </c>
      <c r="I399" s="61" t="s">
        <v>870</v>
      </c>
      <c r="J399" s="65" t="s">
        <v>870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</row>
    <row r="400" spans="1:485" s="40" customFormat="1" x14ac:dyDescent="0.2">
      <c r="A400" s="46" t="s">
        <v>643</v>
      </c>
      <c r="B400" s="47" t="s">
        <v>644</v>
      </c>
      <c r="C400" s="47" t="s">
        <v>59</v>
      </c>
      <c r="D400" s="47" t="s">
        <v>648</v>
      </c>
      <c r="E400" s="26">
        <v>5287123</v>
      </c>
      <c r="F400" s="156">
        <v>6257938</v>
      </c>
      <c r="G400" s="2">
        <f t="shared" si="13"/>
        <v>970815</v>
      </c>
      <c r="H400" s="44">
        <f t="shared" si="12"/>
        <v>0.18360000000000001</v>
      </c>
      <c r="I400" s="61" t="s">
        <v>870</v>
      </c>
      <c r="J400" s="65" t="s">
        <v>870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</row>
    <row r="401" spans="1:485" s="40" customFormat="1" x14ac:dyDescent="0.2">
      <c r="A401" s="46" t="s">
        <v>649</v>
      </c>
      <c r="B401" s="47" t="s">
        <v>650</v>
      </c>
      <c r="C401" s="47" t="s">
        <v>651</v>
      </c>
      <c r="D401" s="47" t="s">
        <v>652</v>
      </c>
      <c r="E401" s="26">
        <v>546086</v>
      </c>
      <c r="F401" s="156">
        <v>635072</v>
      </c>
      <c r="G401" s="2">
        <f t="shared" si="13"/>
        <v>88986</v>
      </c>
      <c r="H401" s="44">
        <f t="shared" si="12"/>
        <v>0.16300000000000001</v>
      </c>
      <c r="I401" s="61" t="s">
        <v>870</v>
      </c>
      <c r="J401" s="65" t="s">
        <v>870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</row>
    <row r="402" spans="1:485" s="40" customFormat="1" x14ac:dyDescent="0.2">
      <c r="A402" s="46" t="s">
        <v>649</v>
      </c>
      <c r="B402" s="47" t="s">
        <v>650</v>
      </c>
      <c r="C402" s="47" t="s">
        <v>79</v>
      </c>
      <c r="D402" s="47" t="s">
        <v>653</v>
      </c>
      <c r="E402" s="26">
        <v>1131279</v>
      </c>
      <c r="F402" s="156">
        <v>1334906</v>
      </c>
      <c r="G402" s="2">
        <f t="shared" si="13"/>
        <v>203627</v>
      </c>
      <c r="H402" s="44">
        <f t="shared" si="12"/>
        <v>0.18</v>
      </c>
      <c r="I402" s="61" t="s">
        <v>870</v>
      </c>
      <c r="J402" s="65" t="s">
        <v>870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</row>
    <row r="403" spans="1:485" s="40" customFormat="1" x14ac:dyDescent="0.2">
      <c r="A403" s="46" t="s">
        <v>649</v>
      </c>
      <c r="B403" s="47" t="s">
        <v>650</v>
      </c>
      <c r="C403" s="47" t="s">
        <v>168</v>
      </c>
      <c r="D403" s="47" t="s">
        <v>654</v>
      </c>
      <c r="E403" s="26">
        <v>11737277</v>
      </c>
      <c r="F403" s="156">
        <v>15007526</v>
      </c>
      <c r="G403" s="2">
        <f t="shared" si="13"/>
        <v>3270249</v>
      </c>
      <c r="H403" s="44">
        <f t="shared" si="12"/>
        <v>0.27860000000000001</v>
      </c>
      <c r="I403" s="61" t="s">
        <v>870</v>
      </c>
      <c r="J403" s="65" t="s">
        <v>870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</row>
    <row r="404" spans="1:485" s="40" customFormat="1" x14ac:dyDescent="0.2">
      <c r="A404" s="46" t="s">
        <v>649</v>
      </c>
      <c r="B404" s="47" t="s">
        <v>650</v>
      </c>
      <c r="C404" s="47" t="s">
        <v>99</v>
      </c>
      <c r="D404" s="47" t="s">
        <v>655</v>
      </c>
      <c r="E404" s="26">
        <v>3480708</v>
      </c>
      <c r="F404" s="156">
        <v>4304588</v>
      </c>
      <c r="G404" s="2">
        <f t="shared" si="13"/>
        <v>823880</v>
      </c>
      <c r="H404" s="44">
        <f t="shared" si="12"/>
        <v>0.23669999999999999</v>
      </c>
      <c r="I404" s="61" t="s">
        <v>870</v>
      </c>
      <c r="J404" s="65" t="s">
        <v>870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</row>
    <row r="405" spans="1:485" s="40" customFormat="1" x14ac:dyDescent="0.2">
      <c r="A405" s="46" t="s">
        <v>649</v>
      </c>
      <c r="B405" s="47" t="s">
        <v>650</v>
      </c>
      <c r="C405" s="47" t="s">
        <v>447</v>
      </c>
      <c r="D405" s="47" t="s">
        <v>656</v>
      </c>
      <c r="E405" s="26">
        <v>60640</v>
      </c>
      <c r="F405" s="156">
        <v>60732</v>
      </c>
      <c r="G405" s="2">
        <f t="shared" si="13"/>
        <v>92</v>
      </c>
      <c r="H405" s="44">
        <f t="shared" si="12"/>
        <v>1.5E-3</v>
      </c>
      <c r="I405" s="61">
        <v>1</v>
      </c>
      <c r="J405" s="65">
        <v>1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</row>
    <row r="406" spans="1:485" s="40" customFormat="1" x14ac:dyDescent="0.2">
      <c r="A406" s="46" t="s">
        <v>649</v>
      </c>
      <c r="B406" s="47" t="s">
        <v>650</v>
      </c>
      <c r="C406" s="47" t="s">
        <v>224</v>
      </c>
      <c r="D406" s="47" t="s">
        <v>657</v>
      </c>
      <c r="E406" s="26">
        <v>719293</v>
      </c>
      <c r="F406" s="156">
        <v>784727</v>
      </c>
      <c r="G406" s="2">
        <f t="shared" si="13"/>
        <v>65434</v>
      </c>
      <c r="H406" s="44">
        <f t="shared" si="12"/>
        <v>9.0999999999999998E-2</v>
      </c>
      <c r="I406" s="61" t="s">
        <v>870</v>
      </c>
      <c r="J406" s="65" t="s">
        <v>870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</row>
    <row r="407" spans="1:485" s="40" customFormat="1" x14ac:dyDescent="0.2">
      <c r="A407" s="46" t="s">
        <v>649</v>
      </c>
      <c r="B407" s="47" t="s">
        <v>650</v>
      </c>
      <c r="C407" s="47" t="s">
        <v>460</v>
      </c>
      <c r="D407" s="47" t="s">
        <v>658</v>
      </c>
      <c r="E407" s="26">
        <v>912073</v>
      </c>
      <c r="F407" s="156">
        <v>1109019</v>
      </c>
      <c r="G407" s="2">
        <f t="shared" si="13"/>
        <v>196946</v>
      </c>
      <c r="H407" s="44">
        <f t="shared" si="12"/>
        <v>0.21590000000000001</v>
      </c>
      <c r="I407" s="61" t="s">
        <v>870</v>
      </c>
      <c r="J407" s="65" t="s">
        <v>870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</row>
    <row r="408" spans="1:485" s="40" customFormat="1" x14ac:dyDescent="0.2">
      <c r="A408" s="46" t="s">
        <v>659</v>
      </c>
      <c r="B408" s="47" t="s">
        <v>660</v>
      </c>
      <c r="C408" s="47" t="s">
        <v>510</v>
      </c>
      <c r="D408" s="47" t="s">
        <v>661</v>
      </c>
      <c r="E408" s="26">
        <v>1097232</v>
      </c>
      <c r="F408" s="156">
        <v>1378260</v>
      </c>
      <c r="G408" s="2">
        <f t="shared" si="13"/>
        <v>281028</v>
      </c>
      <c r="H408" s="44">
        <f t="shared" si="12"/>
        <v>0.25609999999999999</v>
      </c>
      <c r="I408" s="61" t="s">
        <v>870</v>
      </c>
      <c r="J408" s="65" t="s">
        <v>870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</row>
    <row r="409" spans="1:485" s="40" customFormat="1" x14ac:dyDescent="0.2">
      <c r="A409" s="46" t="s">
        <v>659</v>
      </c>
      <c r="B409" s="47" t="s">
        <v>660</v>
      </c>
      <c r="C409" s="47" t="s">
        <v>12</v>
      </c>
      <c r="D409" s="47" t="s">
        <v>662</v>
      </c>
      <c r="E409" s="26">
        <v>1287153</v>
      </c>
      <c r="F409" s="156">
        <v>1501868</v>
      </c>
      <c r="G409" s="2">
        <f t="shared" si="13"/>
        <v>214715</v>
      </c>
      <c r="H409" s="44">
        <f t="shared" si="12"/>
        <v>0.1668</v>
      </c>
      <c r="I409" s="61" t="s">
        <v>870</v>
      </c>
      <c r="J409" s="65" t="s">
        <v>870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</row>
    <row r="410" spans="1:485" s="40" customFormat="1" x14ac:dyDescent="0.2">
      <c r="A410" s="46" t="s">
        <v>659</v>
      </c>
      <c r="B410" s="47" t="s">
        <v>660</v>
      </c>
      <c r="C410" s="47" t="s">
        <v>663</v>
      </c>
      <c r="D410" s="47" t="s">
        <v>664</v>
      </c>
      <c r="E410" s="26">
        <v>561530</v>
      </c>
      <c r="F410" s="156">
        <v>655929</v>
      </c>
      <c r="G410" s="2">
        <f t="shared" si="13"/>
        <v>94399</v>
      </c>
      <c r="H410" s="44">
        <f t="shared" si="12"/>
        <v>0.1681</v>
      </c>
      <c r="I410" s="61" t="s">
        <v>870</v>
      </c>
      <c r="J410" s="65" t="s">
        <v>870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</row>
    <row r="411" spans="1:485" s="40" customFormat="1" x14ac:dyDescent="0.2">
      <c r="A411" s="46" t="s">
        <v>659</v>
      </c>
      <c r="B411" s="47" t="s">
        <v>660</v>
      </c>
      <c r="C411" s="47" t="s">
        <v>665</v>
      </c>
      <c r="D411" s="47" t="s">
        <v>666</v>
      </c>
      <c r="E411" s="26">
        <v>385550</v>
      </c>
      <c r="F411" s="156">
        <v>346453</v>
      </c>
      <c r="G411" s="2">
        <f t="shared" si="13"/>
        <v>-39097</v>
      </c>
      <c r="H411" s="44">
        <f t="shared" si="12"/>
        <v>-0.1014</v>
      </c>
      <c r="I411" s="61" t="s">
        <v>870</v>
      </c>
      <c r="J411" s="65" t="s">
        <v>870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</row>
    <row r="412" spans="1:485" s="40" customFormat="1" x14ac:dyDescent="0.2">
      <c r="A412" s="48" t="s">
        <v>659</v>
      </c>
      <c r="B412" s="49" t="s">
        <v>660</v>
      </c>
      <c r="C412" s="49" t="s">
        <v>858</v>
      </c>
      <c r="D412" s="49" t="s">
        <v>888</v>
      </c>
      <c r="E412" s="26">
        <v>234599</v>
      </c>
      <c r="F412" s="156">
        <v>456646</v>
      </c>
      <c r="G412" s="2">
        <f t="shared" si="13"/>
        <v>222047</v>
      </c>
      <c r="H412" s="44">
        <f t="shared" si="12"/>
        <v>0.94650000000000001</v>
      </c>
      <c r="I412" s="61" t="s">
        <v>870</v>
      </c>
      <c r="J412" s="65" t="s">
        <v>870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</row>
    <row r="413" spans="1:485" s="40" customFormat="1" x14ac:dyDescent="0.2">
      <c r="A413" s="46" t="s">
        <v>659</v>
      </c>
      <c r="B413" s="47" t="s">
        <v>660</v>
      </c>
      <c r="C413" s="47" t="s">
        <v>26</v>
      </c>
      <c r="D413" s="47" t="s">
        <v>667</v>
      </c>
      <c r="E413" s="26">
        <v>2737986</v>
      </c>
      <c r="F413" s="156">
        <v>3240234</v>
      </c>
      <c r="G413" s="2">
        <f t="shared" si="13"/>
        <v>502248</v>
      </c>
      <c r="H413" s="44">
        <f t="shared" si="12"/>
        <v>0.18340000000000001</v>
      </c>
      <c r="I413" s="61" t="s">
        <v>870</v>
      </c>
      <c r="J413" s="65" t="s">
        <v>870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</row>
    <row r="414" spans="1:485" s="40" customFormat="1" x14ac:dyDescent="0.2">
      <c r="A414" s="46" t="s">
        <v>659</v>
      </c>
      <c r="B414" s="47" t="s">
        <v>660</v>
      </c>
      <c r="C414" s="47" t="s">
        <v>57</v>
      </c>
      <c r="D414" s="47" t="s">
        <v>668</v>
      </c>
      <c r="E414" s="26">
        <v>996802</v>
      </c>
      <c r="F414" s="156">
        <v>1215076</v>
      </c>
      <c r="G414" s="2">
        <f t="shared" si="13"/>
        <v>218274</v>
      </c>
      <c r="H414" s="44">
        <f t="shared" si="12"/>
        <v>0.219</v>
      </c>
      <c r="I414" s="61" t="s">
        <v>870</v>
      </c>
      <c r="J414" s="65" t="s">
        <v>870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</row>
    <row r="415" spans="1:485" s="40" customFormat="1" x14ac:dyDescent="0.2">
      <c r="A415" s="46" t="s">
        <v>659</v>
      </c>
      <c r="B415" s="47" t="s">
        <v>660</v>
      </c>
      <c r="C415" s="47" t="s">
        <v>18</v>
      </c>
      <c r="D415" s="47" t="s">
        <v>669</v>
      </c>
      <c r="E415" s="26">
        <v>1205854</v>
      </c>
      <c r="F415" s="156">
        <v>1340198</v>
      </c>
      <c r="G415" s="2">
        <f t="shared" si="13"/>
        <v>134344</v>
      </c>
      <c r="H415" s="44">
        <f t="shared" si="12"/>
        <v>0.1114</v>
      </c>
      <c r="I415" s="61" t="s">
        <v>870</v>
      </c>
      <c r="J415" s="65" t="s">
        <v>870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</row>
    <row r="416" spans="1:485" s="40" customFormat="1" x14ac:dyDescent="0.2">
      <c r="A416" s="46" t="s">
        <v>659</v>
      </c>
      <c r="B416" s="47" t="s">
        <v>660</v>
      </c>
      <c r="C416" s="47" t="s">
        <v>369</v>
      </c>
      <c r="D416" s="47" t="s">
        <v>670</v>
      </c>
      <c r="E416" s="26">
        <v>36957</v>
      </c>
      <c r="F416" s="156">
        <v>35125</v>
      </c>
      <c r="G416" s="2">
        <f t="shared" si="13"/>
        <v>-1832</v>
      </c>
      <c r="H416" s="44">
        <f t="shared" si="12"/>
        <v>-4.9599999999999998E-2</v>
      </c>
      <c r="I416" s="61">
        <v>1</v>
      </c>
      <c r="J416" s="65">
        <v>1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</row>
    <row r="417" spans="1:485" s="40" customFormat="1" x14ac:dyDescent="0.2">
      <c r="A417" s="46" t="s">
        <v>659</v>
      </c>
      <c r="B417" s="47" t="s">
        <v>660</v>
      </c>
      <c r="C417" s="47" t="s">
        <v>233</v>
      </c>
      <c r="D417" s="47" t="s">
        <v>671</v>
      </c>
      <c r="E417" s="26">
        <v>1669348</v>
      </c>
      <c r="F417" s="156">
        <v>1936181</v>
      </c>
      <c r="G417" s="2">
        <f t="shared" si="13"/>
        <v>266833</v>
      </c>
      <c r="H417" s="44">
        <f t="shared" si="12"/>
        <v>0.1598</v>
      </c>
      <c r="I417" s="61" t="s">
        <v>870</v>
      </c>
      <c r="J417" s="65" t="s">
        <v>870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</row>
    <row r="418" spans="1:485" s="40" customFormat="1" x14ac:dyDescent="0.2">
      <c r="A418" s="46" t="s">
        <v>659</v>
      </c>
      <c r="B418" s="47" t="s">
        <v>660</v>
      </c>
      <c r="C418" s="47" t="s">
        <v>20</v>
      </c>
      <c r="D418" s="47" t="s">
        <v>672</v>
      </c>
      <c r="E418" s="26">
        <v>460827</v>
      </c>
      <c r="F418" s="156">
        <v>682885</v>
      </c>
      <c r="G418" s="2">
        <f t="shared" si="13"/>
        <v>222058</v>
      </c>
      <c r="H418" s="44">
        <f t="shared" si="12"/>
        <v>0.4819</v>
      </c>
      <c r="I418" s="61" t="s">
        <v>870</v>
      </c>
      <c r="J418" s="65" t="s">
        <v>870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</row>
    <row r="419" spans="1:485" s="40" customFormat="1" x14ac:dyDescent="0.2">
      <c r="A419" s="46" t="s">
        <v>659</v>
      </c>
      <c r="B419" s="47" t="s">
        <v>660</v>
      </c>
      <c r="C419" s="47" t="s">
        <v>673</v>
      </c>
      <c r="D419" s="47" t="s">
        <v>674</v>
      </c>
      <c r="E419" s="26">
        <v>1261616</v>
      </c>
      <c r="F419" s="156">
        <v>1346226</v>
      </c>
      <c r="G419" s="2">
        <f t="shared" si="13"/>
        <v>84610</v>
      </c>
      <c r="H419" s="44">
        <f t="shared" si="12"/>
        <v>6.7100000000000007E-2</v>
      </c>
      <c r="I419" s="61" t="s">
        <v>870</v>
      </c>
      <c r="J419" s="65" t="s">
        <v>870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</row>
    <row r="420" spans="1:485" s="40" customFormat="1" x14ac:dyDescent="0.2">
      <c r="A420" s="46" t="s">
        <v>659</v>
      </c>
      <c r="B420" s="47" t="s">
        <v>660</v>
      </c>
      <c r="C420" s="47" t="s">
        <v>22</v>
      </c>
      <c r="D420" s="47" t="s">
        <v>675</v>
      </c>
      <c r="E420" s="26">
        <v>1668074</v>
      </c>
      <c r="F420" s="156">
        <v>1914364</v>
      </c>
      <c r="G420" s="2">
        <f t="shared" si="13"/>
        <v>246290</v>
      </c>
      <c r="H420" s="44">
        <f t="shared" si="12"/>
        <v>0.14760000000000001</v>
      </c>
      <c r="I420" s="61" t="s">
        <v>870</v>
      </c>
      <c r="J420" s="65" t="s">
        <v>870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</row>
    <row r="421" spans="1:485" s="40" customFormat="1" x14ac:dyDescent="0.2">
      <c r="A421" s="46" t="s">
        <v>659</v>
      </c>
      <c r="B421" s="47" t="s">
        <v>660</v>
      </c>
      <c r="C421" s="47" t="s">
        <v>676</v>
      </c>
      <c r="D421" s="47" t="s">
        <v>677</v>
      </c>
      <c r="E421" s="26">
        <v>547256</v>
      </c>
      <c r="F421" s="156">
        <v>563890</v>
      </c>
      <c r="G421" s="2">
        <f t="shared" si="13"/>
        <v>16634</v>
      </c>
      <c r="H421" s="44">
        <f t="shared" si="12"/>
        <v>3.04E-2</v>
      </c>
      <c r="I421" s="61" t="s">
        <v>870</v>
      </c>
      <c r="J421" s="65" t="s">
        <v>870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</row>
    <row r="422" spans="1:485" s="40" customFormat="1" x14ac:dyDescent="0.2">
      <c r="A422" s="46" t="s">
        <v>659</v>
      </c>
      <c r="B422" s="47" t="s">
        <v>660</v>
      </c>
      <c r="C422" s="47" t="s">
        <v>71</v>
      </c>
      <c r="D422" s="47" t="s">
        <v>678</v>
      </c>
      <c r="E422" s="26">
        <v>9364233</v>
      </c>
      <c r="F422" s="156">
        <v>11035989</v>
      </c>
      <c r="G422" s="2">
        <f t="shared" si="13"/>
        <v>1671756</v>
      </c>
      <c r="H422" s="44">
        <f t="shared" si="12"/>
        <v>0.17849999999999999</v>
      </c>
      <c r="I422" s="61" t="s">
        <v>870</v>
      </c>
      <c r="J422" s="65" t="s">
        <v>870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</row>
    <row r="423" spans="1:485" s="40" customFormat="1" x14ac:dyDescent="0.2">
      <c r="A423" s="46" t="s">
        <v>679</v>
      </c>
      <c r="B423" s="47" t="s">
        <v>680</v>
      </c>
      <c r="C423" s="47" t="s">
        <v>26</v>
      </c>
      <c r="D423" s="47" t="s">
        <v>681</v>
      </c>
      <c r="E423" s="26">
        <v>1305188</v>
      </c>
      <c r="F423" s="156">
        <v>1667207</v>
      </c>
      <c r="G423" s="2">
        <f t="shared" si="13"/>
        <v>362019</v>
      </c>
      <c r="H423" s="44">
        <f t="shared" si="12"/>
        <v>0.27739999999999998</v>
      </c>
      <c r="I423" s="61" t="s">
        <v>870</v>
      </c>
      <c r="J423" s="65" t="s">
        <v>870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</row>
    <row r="424" spans="1:485" s="40" customFormat="1" x14ac:dyDescent="0.2">
      <c r="A424" s="46" t="s">
        <v>679</v>
      </c>
      <c r="B424" s="47" t="s">
        <v>680</v>
      </c>
      <c r="C424" s="47" t="s">
        <v>67</v>
      </c>
      <c r="D424" s="47" t="s">
        <v>682</v>
      </c>
      <c r="E424" s="26">
        <v>1888434</v>
      </c>
      <c r="F424" s="156">
        <v>2337285</v>
      </c>
      <c r="G424" s="2">
        <f t="shared" si="13"/>
        <v>448851</v>
      </c>
      <c r="H424" s="44">
        <f t="shared" si="12"/>
        <v>0.23769999999999999</v>
      </c>
      <c r="I424" s="61" t="s">
        <v>870</v>
      </c>
      <c r="J424" s="65" t="s">
        <v>870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</row>
    <row r="425" spans="1:485" s="40" customFormat="1" x14ac:dyDescent="0.2">
      <c r="A425" s="46" t="s">
        <v>679</v>
      </c>
      <c r="B425" s="47" t="s">
        <v>680</v>
      </c>
      <c r="C425" s="47" t="s">
        <v>168</v>
      </c>
      <c r="D425" s="47" t="s">
        <v>683</v>
      </c>
      <c r="E425" s="26">
        <v>6599455</v>
      </c>
      <c r="F425" s="156">
        <v>7644709</v>
      </c>
      <c r="G425" s="2">
        <f t="shared" si="13"/>
        <v>1045254</v>
      </c>
      <c r="H425" s="44">
        <f t="shared" si="12"/>
        <v>0.15840000000000001</v>
      </c>
      <c r="I425" s="61" t="s">
        <v>870</v>
      </c>
      <c r="J425" s="65" t="s">
        <v>870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</row>
    <row r="426" spans="1:485" s="40" customFormat="1" x14ac:dyDescent="0.2">
      <c r="A426" s="46" t="s">
        <v>679</v>
      </c>
      <c r="B426" s="47" t="s">
        <v>680</v>
      </c>
      <c r="C426" s="47" t="s">
        <v>41</v>
      </c>
      <c r="D426" s="47" t="s">
        <v>684</v>
      </c>
      <c r="E426" s="26">
        <v>8900911</v>
      </c>
      <c r="F426" s="156">
        <v>10361354</v>
      </c>
      <c r="G426" s="2">
        <f t="shared" si="13"/>
        <v>1460443</v>
      </c>
      <c r="H426" s="44">
        <f t="shared" si="12"/>
        <v>0.1641</v>
      </c>
      <c r="I426" s="61" t="s">
        <v>870</v>
      </c>
      <c r="J426" s="65" t="s">
        <v>870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</row>
    <row r="427" spans="1:485" s="40" customFormat="1" x14ac:dyDescent="0.2">
      <c r="A427" s="46" t="s">
        <v>679</v>
      </c>
      <c r="B427" s="47" t="s">
        <v>680</v>
      </c>
      <c r="C427" s="47" t="s">
        <v>685</v>
      </c>
      <c r="D427" s="47" t="s">
        <v>686</v>
      </c>
      <c r="E427" s="26">
        <v>2717972</v>
      </c>
      <c r="F427" s="156">
        <v>3484181</v>
      </c>
      <c r="G427" s="2">
        <f t="shared" si="13"/>
        <v>766209</v>
      </c>
      <c r="H427" s="44">
        <f t="shared" si="12"/>
        <v>0.28189999999999998</v>
      </c>
      <c r="I427" s="61" t="s">
        <v>870</v>
      </c>
      <c r="J427" s="65" t="s">
        <v>870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</row>
    <row r="428" spans="1:485" s="40" customFormat="1" x14ac:dyDescent="0.2">
      <c r="A428" s="46" t="s">
        <v>679</v>
      </c>
      <c r="B428" s="47" t="s">
        <v>680</v>
      </c>
      <c r="C428" s="47" t="s">
        <v>22</v>
      </c>
      <c r="D428" s="47" t="s">
        <v>687</v>
      </c>
      <c r="E428" s="26">
        <v>1275094</v>
      </c>
      <c r="F428" s="156">
        <v>1500828</v>
      </c>
      <c r="G428" s="2">
        <f t="shared" si="13"/>
        <v>225734</v>
      </c>
      <c r="H428" s="44">
        <f t="shared" si="12"/>
        <v>0.17699999999999999</v>
      </c>
      <c r="I428" s="61" t="s">
        <v>870</v>
      </c>
      <c r="J428" s="65" t="s">
        <v>870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</row>
    <row r="429" spans="1:485" s="40" customFormat="1" x14ac:dyDescent="0.2">
      <c r="A429" s="46" t="s">
        <v>679</v>
      </c>
      <c r="B429" s="47" t="s">
        <v>680</v>
      </c>
      <c r="C429" s="47" t="s">
        <v>356</v>
      </c>
      <c r="D429" s="47" t="s">
        <v>688</v>
      </c>
      <c r="E429" s="26">
        <v>966513</v>
      </c>
      <c r="F429" s="156">
        <v>1196187</v>
      </c>
      <c r="G429" s="2">
        <f t="shared" si="13"/>
        <v>229674</v>
      </c>
      <c r="H429" s="44">
        <f t="shared" si="12"/>
        <v>0.23760000000000001</v>
      </c>
      <c r="I429" s="61" t="s">
        <v>870</v>
      </c>
      <c r="J429" s="65" t="s">
        <v>870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</row>
    <row r="430" spans="1:485" s="40" customFormat="1" x14ac:dyDescent="0.2">
      <c r="A430" s="46" t="s">
        <v>689</v>
      </c>
      <c r="B430" s="47" t="s">
        <v>690</v>
      </c>
      <c r="C430" s="47" t="s">
        <v>392</v>
      </c>
      <c r="D430" s="47" t="s">
        <v>274</v>
      </c>
      <c r="E430" s="26">
        <v>655279</v>
      </c>
      <c r="F430" s="156">
        <v>1129582</v>
      </c>
      <c r="G430" s="2">
        <f t="shared" si="13"/>
        <v>474303</v>
      </c>
      <c r="H430" s="44">
        <f t="shared" si="12"/>
        <v>0.7238</v>
      </c>
      <c r="I430" s="61" t="s">
        <v>870</v>
      </c>
      <c r="J430" s="65" t="s">
        <v>870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</row>
    <row r="431" spans="1:485" s="40" customFormat="1" x14ac:dyDescent="0.2">
      <c r="A431" s="46" t="s">
        <v>689</v>
      </c>
      <c r="B431" s="47" t="s">
        <v>690</v>
      </c>
      <c r="C431" s="47" t="s">
        <v>12</v>
      </c>
      <c r="D431" s="47" t="s">
        <v>692</v>
      </c>
      <c r="E431" s="26">
        <v>1374410</v>
      </c>
      <c r="F431" s="156">
        <v>1542307</v>
      </c>
      <c r="G431" s="2">
        <f t="shared" si="13"/>
        <v>167897</v>
      </c>
      <c r="H431" s="44">
        <f t="shared" si="12"/>
        <v>0.1222</v>
      </c>
      <c r="I431" s="61" t="s">
        <v>870</v>
      </c>
      <c r="J431" s="65" t="s">
        <v>870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</row>
    <row r="432" spans="1:485" s="40" customFormat="1" x14ac:dyDescent="0.2">
      <c r="A432" s="46" t="s">
        <v>689</v>
      </c>
      <c r="B432" s="47" t="s">
        <v>690</v>
      </c>
      <c r="C432" s="47" t="s">
        <v>14</v>
      </c>
      <c r="D432" s="47" t="s">
        <v>693</v>
      </c>
      <c r="E432" s="26">
        <v>1399594</v>
      </c>
      <c r="F432" s="156">
        <v>1626110</v>
      </c>
      <c r="G432" s="2">
        <f t="shared" si="13"/>
        <v>226516</v>
      </c>
      <c r="H432" s="44">
        <f t="shared" si="12"/>
        <v>0.1618</v>
      </c>
      <c r="I432" s="61" t="s">
        <v>870</v>
      </c>
      <c r="J432" s="65" t="s">
        <v>870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</row>
    <row r="433" spans="1:485" s="40" customFormat="1" x14ac:dyDescent="0.2">
      <c r="A433" s="46" t="s">
        <v>689</v>
      </c>
      <c r="B433" s="47" t="s">
        <v>690</v>
      </c>
      <c r="C433" s="47" t="s">
        <v>26</v>
      </c>
      <c r="D433" s="47" t="s">
        <v>694</v>
      </c>
      <c r="E433" s="26">
        <v>6147784</v>
      </c>
      <c r="F433" s="156">
        <v>7099987</v>
      </c>
      <c r="G433" s="2">
        <f t="shared" si="13"/>
        <v>952203</v>
      </c>
      <c r="H433" s="44">
        <f t="shared" si="12"/>
        <v>0.15490000000000001</v>
      </c>
      <c r="I433" s="61" t="s">
        <v>870</v>
      </c>
      <c r="J433" s="65" t="s">
        <v>870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</row>
    <row r="434" spans="1:485" s="40" customFormat="1" x14ac:dyDescent="0.2">
      <c r="A434" s="46" t="s">
        <v>689</v>
      </c>
      <c r="B434" s="47" t="s">
        <v>690</v>
      </c>
      <c r="C434" s="47" t="s">
        <v>57</v>
      </c>
      <c r="D434" s="47" t="s">
        <v>695</v>
      </c>
      <c r="E434" s="26">
        <v>2587106</v>
      </c>
      <c r="F434" s="156">
        <v>3149639</v>
      </c>
      <c r="G434" s="2">
        <f t="shared" si="13"/>
        <v>562533</v>
      </c>
      <c r="H434" s="44">
        <f t="shared" si="12"/>
        <v>0.21740000000000001</v>
      </c>
      <c r="I434" s="61" t="s">
        <v>870</v>
      </c>
      <c r="J434" s="65" t="s">
        <v>870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</row>
    <row r="435" spans="1:485" s="40" customFormat="1" x14ac:dyDescent="0.2">
      <c r="A435" s="46" t="s">
        <v>689</v>
      </c>
      <c r="B435" s="47" t="s">
        <v>690</v>
      </c>
      <c r="C435" s="47" t="s">
        <v>79</v>
      </c>
      <c r="D435" s="47" t="s">
        <v>696</v>
      </c>
      <c r="E435" s="26">
        <v>4499852</v>
      </c>
      <c r="F435" s="156">
        <v>5228990</v>
      </c>
      <c r="G435" s="2">
        <f t="shared" si="13"/>
        <v>729138</v>
      </c>
      <c r="H435" s="44">
        <f t="shared" si="12"/>
        <v>0.16200000000000001</v>
      </c>
      <c r="I435" s="61" t="s">
        <v>870</v>
      </c>
      <c r="J435" s="65" t="s">
        <v>870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</row>
    <row r="436" spans="1:485" s="40" customFormat="1" x14ac:dyDescent="0.2">
      <c r="A436" s="46" t="s">
        <v>689</v>
      </c>
      <c r="B436" s="47" t="s">
        <v>690</v>
      </c>
      <c r="C436" s="47" t="s">
        <v>16</v>
      </c>
      <c r="D436" s="47" t="s">
        <v>697</v>
      </c>
      <c r="E436" s="26">
        <v>917846</v>
      </c>
      <c r="F436" s="156">
        <v>1067449</v>
      </c>
      <c r="G436" s="2">
        <f t="shared" si="13"/>
        <v>149603</v>
      </c>
      <c r="H436" s="44">
        <f t="shared" si="12"/>
        <v>0.16300000000000001</v>
      </c>
      <c r="I436" s="61" t="s">
        <v>870</v>
      </c>
      <c r="J436" s="65" t="s">
        <v>870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</row>
    <row r="437" spans="1:485" s="40" customFormat="1" x14ac:dyDescent="0.2">
      <c r="A437" s="46" t="s">
        <v>689</v>
      </c>
      <c r="B437" s="47" t="s">
        <v>690</v>
      </c>
      <c r="C437" s="47" t="s">
        <v>82</v>
      </c>
      <c r="D437" s="47" t="s">
        <v>698</v>
      </c>
      <c r="E437" s="26">
        <v>1039763</v>
      </c>
      <c r="F437" s="156">
        <v>1197853</v>
      </c>
      <c r="G437" s="2">
        <f t="shared" si="13"/>
        <v>158090</v>
      </c>
      <c r="H437" s="44">
        <f t="shared" si="12"/>
        <v>0.152</v>
      </c>
      <c r="I437" s="61" t="s">
        <v>870</v>
      </c>
      <c r="J437" s="65" t="s">
        <v>870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</row>
    <row r="438" spans="1:485" s="40" customFormat="1" x14ac:dyDescent="0.2">
      <c r="A438" s="46" t="s">
        <v>689</v>
      </c>
      <c r="B438" s="47" t="s">
        <v>690</v>
      </c>
      <c r="C438" s="47" t="s">
        <v>185</v>
      </c>
      <c r="D438" s="47" t="s">
        <v>691</v>
      </c>
      <c r="E438" s="26">
        <v>1397951</v>
      </c>
      <c r="F438" s="156">
        <v>1771833</v>
      </c>
      <c r="G438" s="2">
        <f t="shared" si="13"/>
        <v>373882</v>
      </c>
      <c r="H438" s="44">
        <f t="shared" si="12"/>
        <v>0.26750000000000002</v>
      </c>
      <c r="I438" s="61" t="s">
        <v>870</v>
      </c>
      <c r="J438" s="65" t="s">
        <v>870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</row>
    <row r="439" spans="1:485" s="40" customFormat="1" x14ac:dyDescent="0.2">
      <c r="A439" s="46" t="s">
        <v>689</v>
      </c>
      <c r="B439" s="47" t="s">
        <v>690</v>
      </c>
      <c r="C439" s="47" t="s">
        <v>483</v>
      </c>
      <c r="D439" s="47" t="s">
        <v>699</v>
      </c>
      <c r="E439" s="26">
        <v>7979662</v>
      </c>
      <c r="F439" s="156">
        <v>9117840</v>
      </c>
      <c r="G439" s="2">
        <f t="shared" si="13"/>
        <v>1138178</v>
      </c>
      <c r="H439" s="44">
        <f t="shared" si="12"/>
        <v>0.1426</v>
      </c>
      <c r="I439" s="61" t="s">
        <v>870</v>
      </c>
      <c r="J439" s="65" t="s">
        <v>870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</row>
    <row r="440" spans="1:485" s="40" customFormat="1" x14ac:dyDescent="0.2">
      <c r="A440" s="46" t="s">
        <v>689</v>
      </c>
      <c r="B440" s="47" t="s">
        <v>690</v>
      </c>
      <c r="C440" s="47" t="s">
        <v>30</v>
      </c>
      <c r="D440" s="47" t="s">
        <v>700</v>
      </c>
      <c r="E440" s="26">
        <v>13850888</v>
      </c>
      <c r="F440" s="156">
        <v>16705475</v>
      </c>
      <c r="G440" s="2">
        <f t="shared" si="13"/>
        <v>2854587</v>
      </c>
      <c r="H440" s="44">
        <f t="shared" si="12"/>
        <v>0.20610000000000001</v>
      </c>
      <c r="I440" s="61" t="s">
        <v>870</v>
      </c>
      <c r="J440" s="65" t="s">
        <v>870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</row>
    <row r="441" spans="1:485" s="40" customFormat="1" x14ac:dyDescent="0.2">
      <c r="A441" s="46" t="s">
        <v>689</v>
      </c>
      <c r="B441" s="47" t="s">
        <v>690</v>
      </c>
      <c r="C441" s="47" t="s">
        <v>701</v>
      </c>
      <c r="D441" s="47" t="s">
        <v>702</v>
      </c>
      <c r="E441" s="26">
        <v>1128463</v>
      </c>
      <c r="F441" s="156">
        <v>1369268</v>
      </c>
      <c r="G441" s="2">
        <f t="shared" si="13"/>
        <v>240805</v>
      </c>
      <c r="H441" s="44">
        <f t="shared" si="12"/>
        <v>0.21340000000000001</v>
      </c>
      <c r="I441" s="61" t="s">
        <v>870</v>
      </c>
      <c r="J441" s="65" t="s">
        <v>870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</row>
    <row r="442" spans="1:485" s="40" customFormat="1" x14ac:dyDescent="0.2">
      <c r="A442" s="46" t="s">
        <v>689</v>
      </c>
      <c r="B442" s="47" t="s">
        <v>690</v>
      </c>
      <c r="C442" s="47" t="s">
        <v>703</v>
      </c>
      <c r="D442" s="47" t="s">
        <v>704</v>
      </c>
      <c r="E442" s="26">
        <v>456005</v>
      </c>
      <c r="F442" s="156">
        <v>464617</v>
      </c>
      <c r="G442" s="2">
        <f t="shared" si="13"/>
        <v>8612</v>
      </c>
      <c r="H442" s="44">
        <f t="shared" si="12"/>
        <v>1.89E-2</v>
      </c>
      <c r="I442" s="61" t="s">
        <v>870</v>
      </c>
      <c r="J442" s="65" t="s">
        <v>870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</row>
    <row r="443" spans="1:485" s="40" customFormat="1" x14ac:dyDescent="0.2">
      <c r="A443" s="46" t="s">
        <v>689</v>
      </c>
      <c r="B443" s="47" t="s">
        <v>690</v>
      </c>
      <c r="C443" s="47" t="s">
        <v>705</v>
      </c>
      <c r="D443" s="47" t="s">
        <v>706</v>
      </c>
      <c r="E443" s="26">
        <v>1162109</v>
      </c>
      <c r="F443" s="156">
        <v>1417263</v>
      </c>
      <c r="G443" s="2">
        <f t="shared" si="13"/>
        <v>255154</v>
      </c>
      <c r="H443" s="44">
        <f t="shared" si="12"/>
        <v>0.21959999999999999</v>
      </c>
      <c r="I443" s="61" t="s">
        <v>870</v>
      </c>
      <c r="J443" s="65" t="s">
        <v>870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</row>
    <row r="444" spans="1:485" s="40" customFormat="1" x14ac:dyDescent="0.2">
      <c r="A444" s="46" t="s">
        <v>707</v>
      </c>
      <c r="B444" s="47" t="s">
        <v>708</v>
      </c>
      <c r="C444" s="47" t="s">
        <v>645</v>
      </c>
      <c r="D444" s="47" t="s">
        <v>709</v>
      </c>
      <c r="E444" s="26">
        <v>344428</v>
      </c>
      <c r="F444" s="156">
        <v>311099</v>
      </c>
      <c r="G444" s="2">
        <f t="shared" si="13"/>
        <v>-33329</v>
      </c>
      <c r="H444" s="44">
        <f t="shared" si="12"/>
        <v>-9.6799999999999997E-2</v>
      </c>
      <c r="I444" s="61" t="s">
        <v>870</v>
      </c>
      <c r="J444" s="65" t="s">
        <v>870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</row>
    <row r="445" spans="1:485" s="40" customFormat="1" x14ac:dyDescent="0.2">
      <c r="A445" s="46" t="s">
        <v>707</v>
      </c>
      <c r="B445" s="47" t="s">
        <v>708</v>
      </c>
      <c r="C445" s="47" t="s">
        <v>201</v>
      </c>
      <c r="D445" s="47" t="s">
        <v>710</v>
      </c>
      <c r="E445" s="26">
        <v>401118</v>
      </c>
      <c r="F445" s="156">
        <v>439937</v>
      </c>
      <c r="G445" s="2">
        <f t="shared" si="13"/>
        <v>38819</v>
      </c>
      <c r="H445" s="44">
        <f t="shared" si="12"/>
        <v>9.6799999999999997E-2</v>
      </c>
      <c r="I445" s="61" t="s">
        <v>870</v>
      </c>
      <c r="J445" s="65" t="s">
        <v>870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</row>
    <row r="446" spans="1:485" s="40" customFormat="1" x14ac:dyDescent="0.2">
      <c r="A446" s="46" t="s">
        <v>707</v>
      </c>
      <c r="B446" s="47" t="s">
        <v>708</v>
      </c>
      <c r="C446" s="47" t="s">
        <v>711</v>
      </c>
      <c r="D446" s="47" t="s">
        <v>712</v>
      </c>
      <c r="E446" s="26">
        <v>346008</v>
      </c>
      <c r="F446" s="156">
        <v>215657</v>
      </c>
      <c r="G446" s="2">
        <f t="shared" si="13"/>
        <v>-130351</v>
      </c>
      <c r="H446" s="44">
        <f t="shared" si="12"/>
        <v>-0.37669999999999998</v>
      </c>
      <c r="I446" s="61" t="s">
        <v>870</v>
      </c>
      <c r="J446" s="65" t="s">
        <v>870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</row>
    <row r="447" spans="1:485" s="40" customFormat="1" x14ac:dyDescent="0.2">
      <c r="A447" s="46" t="s">
        <v>707</v>
      </c>
      <c r="B447" s="47" t="s">
        <v>708</v>
      </c>
      <c r="C447" s="47" t="s">
        <v>26</v>
      </c>
      <c r="D447" s="47" t="s">
        <v>713</v>
      </c>
      <c r="E447" s="26">
        <v>2558534</v>
      </c>
      <c r="F447" s="156">
        <v>2914246</v>
      </c>
      <c r="G447" s="2">
        <f t="shared" si="13"/>
        <v>355712</v>
      </c>
      <c r="H447" s="44">
        <f t="shared" si="12"/>
        <v>0.13900000000000001</v>
      </c>
      <c r="I447" s="61" t="s">
        <v>870</v>
      </c>
      <c r="J447" s="65" t="s">
        <v>870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</row>
    <row r="448" spans="1:485" s="40" customFormat="1" x14ac:dyDescent="0.2">
      <c r="A448" s="46" t="s">
        <v>707</v>
      </c>
      <c r="B448" s="47" t="s">
        <v>708</v>
      </c>
      <c r="C448" s="47" t="s">
        <v>185</v>
      </c>
      <c r="D448" s="47" t="s">
        <v>714</v>
      </c>
      <c r="E448" s="26">
        <v>1967221</v>
      </c>
      <c r="F448" s="156">
        <v>2247291</v>
      </c>
      <c r="G448" s="2">
        <f t="shared" si="13"/>
        <v>280070</v>
      </c>
      <c r="H448" s="44">
        <f t="shared" si="12"/>
        <v>0.1424</v>
      </c>
      <c r="I448" s="61" t="s">
        <v>870</v>
      </c>
      <c r="J448" s="65" t="s">
        <v>870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</row>
    <row r="449" spans="1:485" s="40" customFormat="1" x14ac:dyDescent="0.2">
      <c r="A449" s="46" t="s">
        <v>707</v>
      </c>
      <c r="B449" s="47" t="s">
        <v>708</v>
      </c>
      <c r="C449" s="47" t="s">
        <v>353</v>
      </c>
      <c r="D449" s="47" t="s">
        <v>715</v>
      </c>
      <c r="E449" s="26">
        <v>3826848</v>
      </c>
      <c r="F449" s="156">
        <v>4473521</v>
      </c>
      <c r="G449" s="2">
        <f t="shared" si="13"/>
        <v>646673</v>
      </c>
      <c r="H449" s="44">
        <f t="shared" si="12"/>
        <v>0.16900000000000001</v>
      </c>
      <c r="I449" s="61" t="s">
        <v>870</v>
      </c>
      <c r="J449" s="65" t="s">
        <v>870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</row>
    <row r="450" spans="1:485" s="40" customFormat="1" x14ac:dyDescent="0.2">
      <c r="A450" s="46" t="s">
        <v>707</v>
      </c>
      <c r="B450" s="47" t="s">
        <v>708</v>
      </c>
      <c r="C450" s="47" t="s">
        <v>47</v>
      </c>
      <c r="D450" s="47" t="s">
        <v>716</v>
      </c>
      <c r="E450" s="26">
        <v>955427</v>
      </c>
      <c r="F450" s="156">
        <v>1013798</v>
      </c>
      <c r="G450" s="2">
        <f t="shared" si="13"/>
        <v>58371</v>
      </c>
      <c r="H450" s="44">
        <f t="shared" si="12"/>
        <v>6.1100000000000002E-2</v>
      </c>
      <c r="I450" s="61" t="s">
        <v>870</v>
      </c>
      <c r="J450" s="65" t="s">
        <v>870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</row>
    <row r="451" spans="1:485" s="40" customFormat="1" x14ac:dyDescent="0.2">
      <c r="A451" s="46" t="s">
        <v>717</v>
      </c>
      <c r="B451" s="47" t="s">
        <v>718</v>
      </c>
      <c r="C451" s="47" t="s">
        <v>79</v>
      </c>
      <c r="D451" s="47" t="s">
        <v>719</v>
      </c>
      <c r="E451" s="26">
        <v>91212</v>
      </c>
      <c r="F451" s="156">
        <v>178069</v>
      </c>
      <c r="G451" s="2">
        <f t="shared" si="13"/>
        <v>86857</v>
      </c>
      <c r="H451" s="44">
        <f t="shared" si="12"/>
        <v>0.95230000000000004</v>
      </c>
      <c r="I451" s="61">
        <v>1</v>
      </c>
      <c r="J451" s="65" t="s">
        <v>870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</row>
    <row r="452" spans="1:485" s="40" customFormat="1" x14ac:dyDescent="0.2">
      <c r="A452" s="46" t="s">
        <v>717</v>
      </c>
      <c r="B452" s="47" t="s">
        <v>718</v>
      </c>
      <c r="C452" s="47" t="s">
        <v>59</v>
      </c>
      <c r="D452" s="47" t="s">
        <v>720</v>
      </c>
      <c r="E452" s="26">
        <v>17410</v>
      </c>
      <c r="F452" s="156">
        <v>17660</v>
      </c>
      <c r="G452" s="2">
        <f t="shared" si="13"/>
        <v>250</v>
      </c>
      <c r="H452" s="44">
        <f t="shared" si="12"/>
        <v>1.44E-2</v>
      </c>
      <c r="I452" s="61">
        <v>1</v>
      </c>
      <c r="J452" s="65">
        <v>1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</row>
    <row r="453" spans="1:485" s="40" customFormat="1" x14ac:dyDescent="0.2">
      <c r="A453" s="46" t="s">
        <v>717</v>
      </c>
      <c r="B453" s="47" t="s">
        <v>718</v>
      </c>
      <c r="C453" s="47" t="s">
        <v>37</v>
      </c>
      <c r="D453" s="47" t="s">
        <v>721</v>
      </c>
      <c r="E453" s="26">
        <v>41479</v>
      </c>
      <c r="F453" s="156">
        <v>39615</v>
      </c>
      <c r="G453" s="2">
        <f t="shared" si="13"/>
        <v>-1864</v>
      </c>
      <c r="H453" s="44">
        <f t="shared" si="12"/>
        <v>-4.4900000000000002E-2</v>
      </c>
      <c r="I453" s="61">
        <v>1</v>
      </c>
      <c r="J453" s="65">
        <v>1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</row>
    <row r="454" spans="1:485" s="40" customFormat="1" x14ac:dyDescent="0.2">
      <c r="A454" s="46" t="s">
        <v>717</v>
      </c>
      <c r="B454" s="47" t="s">
        <v>718</v>
      </c>
      <c r="C454" s="47" t="s">
        <v>39</v>
      </c>
      <c r="D454" s="47" t="s">
        <v>722</v>
      </c>
      <c r="E454" s="26">
        <v>0</v>
      </c>
      <c r="F454" s="156">
        <v>18287</v>
      </c>
      <c r="G454" s="2">
        <f t="shared" si="13"/>
        <v>18287</v>
      </c>
      <c r="H454" s="44">
        <v>1</v>
      </c>
      <c r="I454" s="61">
        <v>1</v>
      </c>
      <c r="J454" s="65">
        <v>1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</row>
    <row r="455" spans="1:485" s="40" customFormat="1" x14ac:dyDescent="0.2">
      <c r="A455" s="46" t="s">
        <v>717</v>
      </c>
      <c r="B455" s="47" t="s">
        <v>718</v>
      </c>
      <c r="C455" s="47" t="s">
        <v>344</v>
      </c>
      <c r="D455" s="47" t="s">
        <v>723</v>
      </c>
      <c r="E455" s="26">
        <v>22184</v>
      </c>
      <c r="F455" s="156">
        <v>21551</v>
      </c>
      <c r="G455" s="2">
        <f t="shared" si="13"/>
        <v>-633</v>
      </c>
      <c r="H455" s="44">
        <f t="shared" si="12"/>
        <v>-2.8500000000000001E-2</v>
      </c>
      <c r="I455" s="61">
        <v>1</v>
      </c>
      <c r="J455" s="65">
        <v>1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</row>
    <row r="456" spans="1:485" s="40" customFormat="1" x14ac:dyDescent="0.2">
      <c r="A456" s="46" t="s">
        <v>724</v>
      </c>
      <c r="B456" s="47" t="s">
        <v>725</v>
      </c>
      <c r="C456" s="47" t="s">
        <v>510</v>
      </c>
      <c r="D456" s="47" t="s">
        <v>726</v>
      </c>
      <c r="E456" s="26">
        <v>1178058</v>
      </c>
      <c r="F456" s="156">
        <v>1460153</v>
      </c>
      <c r="G456" s="2">
        <f t="shared" si="13"/>
        <v>282095</v>
      </c>
      <c r="H456" s="44">
        <f t="shared" si="12"/>
        <v>0.23949999999999999</v>
      </c>
      <c r="I456" s="61" t="s">
        <v>870</v>
      </c>
      <c r="J456" s="65" t="s">
        <v>870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</row>
    <row r="457" spans="1:485" s="40" customFormat="1" x14ac:dyDescent="0.2">
      <c r="A457" s="46" t="s">
        <v>724</v>
      </c>
      <c r="B457" s="47" t="s">
        <v>725</v>
      </c>
      <c r="C457" s="47" t="s">
        <v>26</v>
      </c>
      <c r="D457" s="47" t="s">
        <v>727</v>
      </c>
      <c r="E457" s="26">
        <v>10093773</v>
      </c>
      <c r="F457" s="156">
        <v>12135985</v>
      </c>
      <c r="G457" s="2">
        <f t="shared" si="13"/>
        <v>2042212</v>
      </c>
      <c r="H457" s="44">
        <f t="shared" ref="H457:H520" si="14">ROUND(G457/E457,4)</f>
        <v>0.20230000000000001</v>
      </c>
      <c r="I457" s="61" t="s">
        <v>870</v>
      </c>
      <c r="J457" s="65" t="s">
        <v>870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</row>
    <row r="458" spans="1:485" s="40" customFormat="1" x14ac:dyDescent="0.2">
      <c r="A458" s="46" t="s">
        <v>724</v>
      </c>
      <c r="B458" s="47" t="s">
        <v>725</v>
      </c>
      <c r="C458" s="47" t="s">
        <v>57</v>
      </c>
      <c r="D458" s="47" t="s">
        <v>728</v>
      </c>
      <c r="E458" s="26">
        <v>3386223</v>
      </c>
      <c r="F458" s="156">
        <v>4687631</v>
      </c>
      <c r="G458" s="2">
        <f t="shared" ref="G458:G521" si="15">SUM(F458-E458)</f>
        <v>1301408</v>
      </c>
      <c r="H458" s="44">
        <f t="shared" si="14"/>
        <v>0.38429999999999997</v>
      </c>
      <c r="I458" s="61" t="s">
        <v>870</v>
      </c>
      <c r="J458" s="65" t="s">
        <v>870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</row>
    <row r="459" spans="1:485" s="40" customFormat="1" x14ac:dyDescent="0.2">
      <c r="A459" s="46" t="s">
        <v>724</v>
      </c>
      <c r="B459" s="47" t="s">
        <v>725</v>
      </c>
      <c r="C459" s="47" t="s">
        <v>79</v>
      </c>
      <c r="D459" s="47" t="s">
        <v>729</v>
      </c>
      <c r="E459" s="26">
        <v>3106875</v>
      </c>
      <c r="F459" s="156">
        <v>3424927</v>
      </c>
      <c r="G459" s="2">
        <f t="shared" si="15"/>
        <v>318052</v>
      </c>
      <c r="H459" s="44">
        <f t="shared" si="14"/>
        <v>0.1024</v>
      </c>
      <c r="I459" s="61" t="s">
        <v>870</v>
      </c>
      <c r="J459" s="65" t="s">
        <v>870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</row>
    <row r="460" spans="1:485" s="40" customFormat="1" x14ac:dyDescent="0.2">
      <c r="A460" s="46" t="s">
        <v>724</v>
      </c>
      <c r="B460" s="47" t="s">
        <v>725</v>
      </c>
      <c r="C460" s="47" t="s">
        <v>16</v>
      </c>
      <c r="D460" s="47" t="s">
        <v>730</v>
      </c>
      <c r="E460" s="26">
        <v>2257157</v>
      </c>
      <c r="F460" s="156">
        <v>3387125</v>
      </c>
      <c r="G460" s="2">
        <f t="shared" si="15"/>
        <v>1129968</v>
      </c>
      <c r="H460" s="44">
        <f t="shared" si="14"/>
        <v>0.50060000000000004</v>
      </c>
      <c r="I460" s="61" t="s">
        <v>870</v>
      </c>
      <c r="J460" s="65" t="s">
        <v>870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</row>
    <row r="461" spans="1:485" s="40" customFormat="1" x14ac:dyDescent="0.2">
      <c r="A461" s="46" t="s">
        <v>724</v>
      </c>
      <c r="B461" s="47" t="s">
        <v>725</v>
      </c>
      <c r="C461" s="47" t="s">
        <v>82</v>
      </c>
      <c r="D461" s="47" t="s">
        <v>731</v>
      </c>
      <c r="E461" s="26">
        <v>4125885</v>
      </c>
      <c r="F461" s="156">
        <v>4860773</v>
      </c>
      <c r="G461" s="2">
        <f t="shared" si="15"/>
        <v>734888</v>
      </c>
      <c r="H461" s="44">
        <f t="shared" si="14"/>
        <v>0.17810000000000001</v>
      </c>
      <c r="I461" s="61" t="s">
        <v>870</v>
      </c>
      <c r="J461" s="65" t="s">
        <v>870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</row>
    <row r="462" spans="1:485" s="40" customFormat="1" x14ac:dyDescent="0.2">
      <c r="A462" s="46" t="s">
        <v>724</v>
      </c>
      <c r="B462" s="47" t="s">
        <v>725</v>
      </c>
      <c r="C462" s="47" t="s">
        <v>59</v>
      </c>
      <c r="D462" s="47" t="s">
        <v>732</v>
      </c>
      <c r="E462" s="26">
        <v>3837230</v>
      </c>
      <c r="F462" s="156">
        <v>4522729</v>
      </c>
      <c r="G462" s="2">
        <f t="shared" si="15"/>
        <v>685499</v>
      </c>
      <c r="H462" s="44">
        <f t="shared" si="14"/>
        <v>0.17860000000000001</v>
      </c>
      <c r="I462" s="61" t="s">
        <v>870</v>
      </c>
      <c r="J462" s="65" t="s">
        <v>870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</row>
    <row r="463" spans="1:485" s="40" customFormat="1" x14ac:dyDescent="0.2">
      <c r="A463" s="46" t="s">
        <v>724</v>
      </c>
      <c r="B463" s="47" t="s">
        <v>725</v>
      </c>
      <c r="C463" s="47" t="s">
        <v>37</v>
      </c>
      <c r="D463" s="47" t="s">
        <v>733</v>
      </c>
      <c r="E463" s="26">
        <v>1783213</v>
      </c>
      <c r="F463" s="156">
        <v>2077239</v>
      </c>
      <c r="G463" s="2">
        <f t="shared" si="15"/>
        <v>294026</v>
      </c>
      <c r="H463" s="44">
        <f t="shared" si="14"/>
        <v>0.16489999999999999</v>
      </c>
      <c r="I463" s="61" t="s">
        <v>870</v>
      </c>
      <c r="J463" s="65" t="s">
        <v>870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</row>
    <row r="464" spans="1:485" s="40" customFormat="1" x14ac:dyDescent="0.2">
      <c r="A464" s="46" t="s">
        <v>724</v>
      </c>
      <c r="B464" s="47" t="s">
        <v>725</v>
      </c>
      <c r="C464" s="47" t="s">
        <v>215</v>
      </c>
      <c r="D464" s="47" t="s">
        <v>734</v>
      </c>
      <c r="E464" s="26">
        <v>716033</v>
      </c>
      <c r="F464" s="156">
        <v>1682476</v>
      </c>
      <c r="G464" s="2">
        <f t="shared" si="15"/>
        <v>966443</v>
      </c>
      <c r="H464" s="44">
        <f t="shared" si="14"/>
        <v>1.3496999999999999</v>
      </c>
      <c r="I464" s="61" t="s">
        <v>870</v>
      </c>
      <c r="J464" s="65" t="s">
        <v>870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</row>
    <row r="465" spans="1:485" s="40" customFormat="1" x14ac:dyDescent="0.2">
      <c r="A465" s="46" t="s">
        <v>735</v>
      </c>
      <c r="B465" s="47" t="s">
        <v>736</v>
      </c>
      <c r="C465" s="47" t="s">
        <v>737</v>
      </c>
      <c r="D465" s="47" t="s">
        <v>738</v>
      </c>
      <c r="E465" s="26">
        <v>952013</v>
      </c>
      <c r="F465" s="156">
        <v>1058018</v>
      </c>
      <c r="G465" s="2">
        <f t="shared" si="15"/>
        <v>106005</v>
      </c>
      <c r="H465" s="44">
        <f t="shared" si="14"/>
        <v>0.1113</v>
      </c>
      <c r="I465" s="61" t="s">
        <v>870</v>
      </c>
      <c r="J465" s="65" t="s">
        <v>870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</row>
    <row r="466" spans="1:485" s="40" customFormat="1" x14ac:dyDescent="0.2">
      <c r="A466" s="46" t="s">
        <v>735</v>
      </c>
      <c r="B466" s="47" t="s">
        <v>736</v>
      </c>
      <c r="C466" s="47" t="s">
        <v>26</v>
      </c>
      <c r="D466" s="47" t="s">
        <v>739</v>
      </c>
      <c r="E466" s="26">
        <v>5411694</v>
      </c>
      <c r="F466" s="156">
        <v>6055566</v>
      </c>
      <c r="G466" s="2">
        <f t="shared" si="15"/>
        <v>643872</v>
      </c>
      <c r="H466" s="44">
        <f t="shared" si="14"/>
        <v>0.11899999999999999</v>
      </c>
      <c r="I466" s="61" t="s">
        <v>870</v>
      </c>
      <c r="J466" s="65" t="s">
        <v>870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</row>
    <row r="467" spans="1:485" s="40" customFormat="1" x14ac:dyDescent="0.2">
      <c r="A467" s="46" t="s">
        <v>735</v>
      </c>
      <c r="B467" s="47" t="s">
        <v>736</v>
      </c>
      <c r="C467" s="47" t="s">
        <v>57</v>
      </c>
      <c r="D467" s="47" t="s">
        <v>740</v>
      </c>
      <c r="E467" s="26">
        <v>2578456</v>
      </c>
      <c r="F467" s="156">
        <v>3056732</v>
      </c>
      <c r="G467" s="2">
        <f t="shared" si="15"/>
        <v>478276</v>
      </c>
      <c r="H467" s="44">
        <f t="shared" si="14"/>
        <v>0.1855</v>
      </c>
      <c r="I467" s="61" t="s">
        <v>870</v>
      </c>
      <c r="J467" s="65" t="s">
        <v>870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</row>
    <row r="468" spans="1:485" s="40" customFormat="1" x14ac:dyDescent="0.2">
      <c r="A468" s="46" t="s">
        <v>735</v>
      </c>
      <c r="B468" s="47" t="s">
        <v>736</v>
      </c>
      <c r="C468" s="47" t="s">
        <v>79</v>
      </c>
      <c r="D468" s="47" t="s">
        <v>741</v>
      </c>
      <c r="E468" s="26">
        <v>959752</v>
      </c>
      <c r="F468" s="156">
        <v>1025081</v>
      </c>
      <c r="G468" s="2">
        <f t="shared" si="15"/>
        <v>65329</v>
      </c>
      <c r="H468" s="44">
        <f t="shared" si="14"/>
        <v>6.8099999999999994E-2</v>
      </c>
      <c r="I468" s="61" t="s">
        <v>870</v>
      </c>
      <c r="J468" s="65" t="s">
        <v>870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</row>
    <row r="469" spans="1:485" s="40" customFormat="1" x14ac:dyDescent="0.2">
      <c r="A469" s="46" t="s">
        <v>735</v>
      </c>
      <c r="B469" s="47" t="s">
        <v>736</v>
      </c>
      <c r="C469" s="47" t="s">
        <v>16</v>
      </c>
      <c r="D469" s="47" t="s">
        <v>742</v>
      </c>
      <c r="E469" s="26">
        <v>1238795</v>
      </c>
      <c r="F469" s="156">
        <v>1532770</v>
      </c>
      <c r="G469" s="2">
        <f t="shared" si="15"/>
        <v>293975</v>
      </c>
      <c r="H469" s="44">
        <f t="shared" si="14"/>
        <v>0.23730000000000001</v>
      </c>
      <c r="I469" s="61" t="s">
        <v>870</v>
      </c>
      <c r="J469" s="65" t="s">
        <v>870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</row>
    <row r="470" spans="1:485" s="40" customFormat="1" x14ac:dyDescent="0.2">
      <c r="A470" s="46" t="s">
        <v>735</v>
      </c>
      <c r="B470" s="47" t="s">
        <v>736</v>
      </c>
      <c r="C470" s="47" t="s">
        <v>59</v>
      </c>
      <c r="D470" s="47" t="s">
        <v>743</v>
      </c>
      <c r="E470" s="26">
        <v>1050643</v>
      </c>
      <c r="F470" s="156">
        <v>1228640</v>
      </c>
      <c r="G470" s="2">
        <f t="shared" si="15"/>
        <v>177997</v>
      </c>
      <c r="H470" s="44">
        <f t="shared" si="14"/>
        <v>0.1694</v>
      </c>
      <c r="I470" s="61" t="s">
        <v>870</v>
      </c>
      <c r="J470" s="65" t="s">
        <v>870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</row>
    <row r="471" spans="1:485" s="40" customFormat="1" x14ac:dyDescent="0.2">
      <c r="A471" s="46" t="s">
        <v>735</v>
      </c>
      <c r="B471" s="47" t="s">
        <v>736</v>
      </c>
      <c r="C471" s="47" t="s">
        <v>37</v>
      </c>
      <c r="D471" s="47" t="s">
        <v>744</v>
      </c>
      <c r="E471" s="26">
        <v>968231</v>
      </c>
      <c r="F471" s="156">
        <v>1348466</v>
      </c>
      <c r="G471" s="2">
        <f t="shared" si="15"/>
        <v>380235</v>
      </c>
      <c r="H471" s="44">
        <f t="shared" si="14"/>
        <v>0.39269999999999999</v>
      </c>
      <c r="I471" s="61" t="s">
        <v>870</v>
      </c>
      <c r="J471" s="65" t="s">
        <v>870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</row>
    <row r="472" spans="1:485" s="40" customFormat="1" x14ac:dyDescent="0.2">
      <c r="A472" s="46" t="s">
        <v>735</v>
      </c>
      <c r="B472" s="47" t="s">
        <v>736</v>
      </c>
      <c r="C472" s="47" t="s">
        <v>185</v>
      </c>
      <c r="D472" s="47" t="s">
        <v>745</v>
      </c>
      <c r="E472" s="26">
        <v>771909</v>
      </c>
      <c r="F472" s="156">
        <v>785417</v>
      </c>
      <c r="G472" s="2">
        <f t="shared" si="15"/>
        <v>13508</v>
      </c>
      <c r="H472" s="44">
        <f t="shared" si="14"/>
        <v>1.7500000000000002E-2</v>
      </c>
      <c r="I472" s="61" t="s">
        <v>870</v>
      </c>
      <c r="J472" s="65" t="s">
        <v>870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</row>
    <row r="473" spans="1:485" s="40" customFormat="1" x14ac:dyDescent="0.2">
      <c r="A473" s="46" t="s">
        <v>735</v>
      </c>
      <c r="B473" s="47" t="s">
        <v>736</v>
      </c>
      <c r="C473" s="47" t="s">
        <v>369</v>
      </c>
      <c r="D473" s="47" t="s">
        <v>746</v>
      </c>
      <c r="E473" s="26">
        <v>1116532</v>
      </c>
      <c r="F473" s="156">
        <v>1325599</v>
      </c>
      <c r="G473" s="2">
        <f t="shared" si="15"/>
        <v>209067</v>
      </c>
      <c r="H473" s="44">
        <f t="shared" si="14"/>
        <v>0.18720000000000001</v>
      </c>
      <c r="I473" s="61" t="s">
        <v>870</v>
      </c>
      <c r="J473" s="65" t="s">
        <v>870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</row>
    <row r="474" spans="1:485" s="40" customFormat="1" x14ac:dyDescent="0.2">
      <c r="A474" s="46" t="s">
        <v>735</v>
      </c>
      <c r="B474" s="47" t="s">
        <v>736</v>
      </c>
      <c r="C474" s="47" t="s">
        <v>39</v>
      </c>
      <c r="D474" s="47" t="s">
        <v>747</v>
      </c>
      <c r="E474" s="26">
        <v>240850</v>
      </c>
      <c r="F474" s="156">
        <v>467791</v>
      </c>
      <c r="G474" s="2">
        <f t="shared" si="15"/>
        <v>226941</v>
      </c>
      <c r="H474" s="44">
        <f t="shared" si="14"/>
        <v>0.94230000000000003</v>
      </c>
      <c r="I474" s="61" t="s">
        <v>870</v>
      </c>
      <c r="J474" s="65" t="s">
        <v>870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</row>
    <row r="475" spans="1:485" s="40" customFormat="1" x14ac:dyDescent="0.2">
      <c r="A475" s="46" t="s">
        <v>748</v>
      </c>
      <c r="B475" s="47" t="s">
        <v>749</v>
      </c>
      <c r="C475" s="47" t="s">
        <v>230</v>
      </c>
      <c r="D475" s="47" t="s">
        <v>750</v>
      </c>
      <c r="E475" s="26">
        <v>1383903</v>
      </c>
      <c r="F475" s="156">
        <v>1694465</v>
      </c>
      <c r="G475" s="2">
        <f t="shared" si="15"/>
        <v>310562</v>
      </c>
      <c r="H475" s="44">
        <f t="shared" si="14"/>
        <v>0.22439999999999999</v>
      </c>
      <c r="I475" s="61" t="s">
        <v>870</v>
      </c>
      <c r="J475" s="65" t="s">
        <v>870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</row>
    <row r="476" spans="1:485" s="40" customFormat="1" x14ac:dyDescent="0.2">
      <c r="A476" s="46" t="s">
        <v>748</v>
      </c>
      <c r="B476" s="47" t="s">
        <v>749</v>
      </c>
      <c r="C476" s="47" t="s">
        <v>245</v>
      </c>
      <c r="D476" s="47" t="s">
        <v>751</v>
      </c>
      <c r="E476" s="26">
        <v>593979</v>
      </c>
      <c r="F476" s="156">
        <v>485987</v>
      </c>
      <c r="G476" s="2">
        <f t="shared" si="15"/>
        <v>-107992</v>
      </c>
      <c r="H476" s="44">
        <f t="shared" si="14"/>
        <v>-0.18179999999999999</v>
      </c>
      <c r="I476" s="61" t="s">
        <v>870</v>
      </c>
      <c r="J476" s="65" t="s">
        <v>870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</row>
    <row r="477" spans="1:485" s="40" customFormat="1" x14ac:dyDescent="0.2">
      <c r="A477" s="46" t="s">
        <v>748</v>
      </c>
      <c r="B477" s="47" t="s">
        <v>749</v>
      </c>
      <c r="C477" s="47" t="s">
        <v>752</v>
      </c>
      <c r="D477" s="47" t="s">
        <v>753</v>
      </c>
      <c r="E477" s="26">
        <v>1760334</v>
      </c>
      <c r="F477" s="156">
        <v>2089334</v>
      </c>
      <c r="G477" s="2">
        <f t="shared" si="15"/>
        <v>329000</v>
      </c>
      <c r="H477" s="44">
        <f t="shared" si="14"/>
        <v>0.18690000000000001</v>
      </c>
      <c r="I477" s="61" t="s">
        <v>870</v>
      </c>
      <c r="J477" s="65" t="s">
        <v>870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</row>
    <row r="478" spans="1:485" s="40" customFormat="1" x14ac:dyDescent="0.2">
      <c r="A478" s="46" t="s">
        <v>748</v>
      </c>
      <c r="B478" s="47" t="s">
        <v>749</v>
      </c>
      <c r="C478" s="47" t="s">
        <v>394</v>
      </c>
      <c r="D478" s="47" t="s">
        <v>754</v>
      </c>
      <c r="E478" s="26">
        <v>991857</v>
      </c>
      <c r="F478" s="156">
        <v>1088238</v>
      </c>
      <c r="G478" s="2">
        <f t="shared" si="15"/>
        <v>96381</v>
      </c>
      <c r="H478" s="44">
        <f t="shared" si="14"/>
        <v>9.7199999999999995E-2</v>
      </c>
      <c r="I478" s="61" t="s">
        <v>870</v>
      </c>
      <c r="J478" s="65" t="s">
        <v>870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</row>
    <row r="479" spans="1:485" s="40" customFormat="1" x14ac:dyDescent="0.2">
      <c r="A479" s="46" t="s">
        <v>748</v>
      </c>
      <c r="B479" s="47" t="s">
        <v>749</v>
      </c>
      <c r="C479" s="47" t="s">
        <v>755</v>
      </c>
      <c r="D479" s="47" t="s">
        <v>756</v>
      </c>
      <c r="E479" s="26">
        <v>1635993</v>
      </c>
      <c r="F479" s="156">
        <v>1825028</v>
      </c>
      <c r="G479" s="2">
        <f t="shared" si="15"/>
        <v>189035</v>
      </c>
      <c r="H479" s="44">
        <f t="shared" si="14"/>
        <v>0.11550000000000001</v>
      </c>
      <c r="I479" s="61" t="s">
        <v>870</v>
      </c>
      <c r="J479" s="65" t="s">
        <v>870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</row>
    <row r="480" spans="1:485" s="40" customFormat="1" x14ac:dyDescent="0.2">
      <c r="A480" s="46" t="s">
        <v>748</v>
      </c>
      <c r="B480" s="47" t="s">
        <v>749</v>
      </c>
      <c r="C480" s="47" t="s">
        <v>26</v>
      </c>
      <c r="D480" s="47" t="s">
        <v>757</v>
      </c>
      <c r="E480" s="26">
        <v>6935848</v>
      </c>
      <c r="F480" s="156">
        <v>8046248</v>
      </c>
      <c r="G480" s="2">
        <f t="shared" si="15"/>
        <v>1110400</v>
      </c>
      <c r="H480" s="44">
        <f t="shared" si="14"/>
        <v>0.16009999999999999</v>
      </c>
      <c r="I480" s="61" t="s">
        <v>870</v>
      </c>
      <c r="J480" s="65" t="s">
        <v>870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</row>
    <row r="481" spans="1:485" s="40" customFormat="1" x14ac:dyDescent="0.2">
      <c r="A481" s="46" t="s">
        <v>748</v>
      </c>
      <c r="B481" s="47" t="s">
        <v>749</v>
      </c>
      <c r="C481" s="47" t="s">
        <v>57</v>
      </c>
      <c r="D481" s="47" t="s">
        <v>758</v>
      </c>
      <c r="E481" s="26">
        <v>3231765</v>
      </c>
      <c r="F481" s="156">
        <v>3849373</v>
      </c>
      <c r="G481" s="2">
        <f t="shared" si="15"/>
        <v>617608</v>
      </c>
      <c r="H481" s="44">
        <f t="shared" si="14"/>
        <v>0.19109999999999999</v>
      </c>
      <c r="I481" s="61" t="s">
        <v>870</v>
      </c>
      <c r="J481" s="65" t="s">
        <v>870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</row>
    <row r="482" spans="1:485" s="40" customFormat="1" x14ac:dyDescent="0.2">
      <c r="A482" s="46" t="s">
        <v>748</v>
      </c>
      <c r="B482" s="47" t="s">
        <v>749</v>
      </c>
      <c r="C482" s="47" t="s">
        <v>79</v>
      </c>
      <c r="D482" s="47" t="s">
        <v>759</v>
      </c>
      <c r="E482" s="26">
        <v>5535977</v>
      </c>
      <c r="F482" s="156">
        <v>6257531</v>
      </c>
      <c r="G482" s="2">
        <f t="shared" si="15"/>
        <v>721554</v>
      </c>
      <c r="H482" s="44">
        <f t="shared" si="14"/>
        <v>0.1303</v>
      </c>
      <c r="I482" s="61" t="s">
        <v>870</v>
      </c>
      <c r="J482" s="65" t="s">
        <v>870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</row>
    <row r="483" spans="1:485" s="40" customFormat="1" x14ac:dyDescent="0.2">
      <c r="A483" s="46" t="s">
        <v>748</v>
      </c>
      <c r="B483" s="47" t="s">
        <v>749</v>
      </c>
      <c r="C483" s="47" t="s">
        <v>16</v>
      </c>
      <c r="D483" s="47" t="s">
        <v>760</v>
      </c>
      <c r="E483" s="26">
        <v>1865573</v>
      </c>
      <c r="F483" s="156">
        <v>2135374</v>
      </c>
      <c r="G483" s="2">
        <f t="shared" si="15"/>
        <v>269801</v>
      </c>
      <c r="H483" s="44">
        <f t="shared" si="14"/>
        <v>0.14460000000000001</v>
      </c>
      <c r="I483" s="61" t="s">
        <v>870</v>
      </c>
      <c r="J483" s="65" t="s">
        <v>870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</row>
    <row r="484" spans="1:485" s="40" customFormat="1" x14ac:dyDescent="0.2">
      <c r="A484" s="46" t="s">
        <v>748</v>
      </c>
      <c r="B484" s="47" t="s">
        <v>749</v>
      </c>
      <c r="C484" s="47" t="s">
        <v>82</v>
      </c>
      <c r="D484" s="47" t="s">
        <v>761</v>
      </c>
      <c r="E484" s="26">
        <v>3736245</v>
      </c>
      <c r="F484" s="156">
        <v>4194087</v>
      </c>
      <c r="G484" s="2">
        <f t="shared" si="15"/>
        <v>457842</v>
      </c>
      <c r="H484" s="44">
        <f t="shared" si="14"/>
        <v>0.1225</v>
      </c>
      <c r="I484" s="61" t="s">
        <v>870</v>
      </c>
      <c r="J484" s="65" t="s">
        <v>870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</row>
    <row r="485" spans="1:485" s="40" customFormat="1" x14ac:dyDescent="0.2">
      <c r="A485" s="46" t="s">
        <v>748</v>
      </c>
      <c r="B485" s="47" t="s">
        <v>749</v>
      </c>
      <c r="C485" s="47" t="s">
        <v>59</v>
      </c>
      <c r="D485" s="47" t="s">
        <v>762</v>
      </c>
      <c r="E485" s="26">
        <v>1548364</v>
      </c>
      <c r="F485" s="156">
        <v>1945331</v>
      </c>
      <c r="G485" s="2">
        <f t="shared" si="15"/>
        <v>396967</v>
      </c>
      <c r="H485" s="44">
        <f t="shared" si="14"/>
        <v>0.25640000000000002</v>
      </c>
      <c r="I485" s="61" t="s">
        <v>870</v>
      </c>
      <c r="J485" s="65" t="s">
        <v>870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</row>
    <row r="486" spans="1:485" s="40" customFormat="1" x14ac:dyDescent="0.2">
      <c r="A486" s="46" t="s">
        <v>748</v>
      </c>
      <c r="B486" s="47" t="s">
        <v>749</v>
      </c>
      <c r="C486" s="47" t="s">
        <v>37</v>
      </c>
      <c r="D486" s="47" t="s">
        <v>763</v>
      </c>
      <c r="E486" s="26">
        <v>1757469</v>
      </c>
      <c r="F486" s="156">
        <v>2038246</v>
      </c>
      <c r="G486" s="2">
        <f t="shared" si="15"/>
        <v>280777</v>
      </c>
      <c r="H486" s="44">
        <f t="shared" si="14"/>
        <v>0.1598</v>
      </c>
      <c r="I486" s="61" t="s">
        <v>870</v>
      </c>
      <c r="J486" s="65" t="s">
        <v>870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</row>
    <row r="487" spans="1:485" s="40" customFormat="1" x14ac:dyDescent="0.2">
      <c r="A487" s="46" t="s">
        <v>764</v>
      </c>
      <c r="B487" s="47" t="s">
        <v>765</v>
      </c>
      <c r="C487" s="47" t="s">
        <v>766</v>
      </c>
      <c r="D487" s="47" t="s">
        <v>767</v>
      </c>
      <c r="E487" s="26">
        <v>534760</v>
      </c>
      <c r="F487" s="156">
        <v>643982</v>
      </c>
      <c r="G487" s="2">
        <f t="shared" si="15"/>
        <v>109222</v>
      </c>
      <c r="H487" s="44">
        <f t="shared" si="14"/>
        <v>0.20419999999999999</v>
      </c>
      <c r="I487" s="61" t="s">
        <v>870</v>
      </c>
      <c r="J487" s="65" t="s">
        <v>870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</row>
    <row r="488" spans="1:485" s="40" customFormat="1" x14ac:dyDescent="0.2">
      <c r="A488" s="46" t="s">
        <v>764</v>
      </c>
      <c r="B488" s="47" t="s">
        <v>765</v>
      </c>
      <c r="C488" s="47" t="s">
        <v>26</v>
      </c>
      <c r="D488" s="47" t="s">
        <v>768</v>
      </c>
      <c r="E488" s="26">
        <v>7108633</v>
      </c>
      <c r="F488" s="156">
        <v>8620343</v>
      </c>
      <c r="G488" s="2">
        <f t="shared" si="15"/>
        <v>1511710</v>
      </c>
      <c r="H488" s="44">
        <f t="shared" si="14"/>
        <v>0.2127</v>
      </c>
      <c r="I488" s="61" t="s">
        <v>870</v>
      </c>
      <c r="J488" s="65" t="s">
        <v>870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</row>
    <row r="489" spans="1:485" s="40" customFormat="1" x14ac:dyDescent="0.2">
      <c r="A489" s="46" t="s">
        <v>764</v>
      </c>
      <c r="B489" s="47" t="s">
        <v>765</v>
      </c>
      <c r="C489" s="47" t="s">
        <v>57</v>
      </c>
      <c r="D489" s="47" t="s">
        <v>769</v>
      </c>
      <c r="E489" s="26">
        <v>2524452</v>
      </c>
      <c r="F489" s="156">
        <v>2790383</v>
      </c>
      <c r="G489" s="2">
        <f t="shared" si="15"/>
        <v>265931</v>
      </c>
      <c r="H489" s="44">
        <f t="shared" si="14"/>
        <v>0.1053</v>
      </c>
      <c r="I489" s="61" t="s">
        <v>870</v>
      </c>
      <c r="J489" s="65" t="s">
        <v>870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</row>
    <row r="490" spans="1:485" s="40" customFormat="1" x14ac:dyDescent="0.2">
      <c r="A490" s="46" t="s">
        <v>764</v>
      </c>
      <c r="B490" s="47" t="s">
        <v>765</v>
      </c>
      <c r="C490" s="47" t="s">
        <v>79</v>
      </c>
      <c r="D490" s="47" t="s">
        <v>770</v>
      </c>
      <c r="E490" s="26">
        <v>3703595</v>
      </c>
      <c r="F490" s="156">
        <v>4294160</v>
      </c>
      <c r="G490" s="2">
        <f t="shared" si="15"/>
        <v>590565</v>
      </c>
      <c r="H490" s="44">
        <f t="shared" si="14"/>
        <v>0.1595</v>
      </c>
      <c r="I490" s="61" t="s">
        <v>870</v>
      </c>
      <c r="J490" s="65" t="s">
        <v>870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</row>
    <row r="491" spans="1:485" s="40" customFormat="1" x14ac:dyDescent="0.2">
      <c r="A491" s="46" t="s">
        <v>764</v>
      </c>
      <c r="B491" s="47" t="s">
        <v>765</v>
      </c>
      <c r="C491" s="47" t="s">
        <v>39</v>
      </c>
      <c r="D491" s="47" t="s">
        <v>771</v>
      </c>
      <c r="E491" s="26">
        <v>470464</v>
      </c>
      <c r="F491" s="156">
        <v>486034</v>
      </c>
      <c r="G491" s="2">
        <f t="shared" si="15"/>
        <v>15570</v>
      </c>
      <c r="H491" s="44">
        <f t="shared" si="14"/>
        <v>3.3099999999999997E-2</v>
      </c>
      <c r="I491" s="61">
        <v>1</v>
      </c>
      <c r="J491" s="65" t="s">
        <v>870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</row>
    <row r="492" spans="1:485" s="40" customFormat="1" x14ac:dyDescent="0.2">
      <c r="A492" s="46" t="s">
        <v>764</v>
      </c>
      <c r="B492" s="47" t="s">
        <v>765</v>
      </c>
      <c r="C492" s="47" t="s">
        <v>138</v>
      </c>
      <c r="D492" s="47" t="s">
        <v>772</v>
      </c>
      <c r="E492" s="26">
        <v>1435458</v>
      </c>
      <c r="F492" s="156">
        <v>1616164</v>
      </c>
      <c r="G492" s="2">
        <f t="shared" si="15"/>
        <v>180706</v>
      </c>
      <c r="H492" s="44">
        <f t="shared" si="14"/>
        <v>0.12590000000000001</v>
      </c>
      <c r="I492" s="61" t="s">
        <v>870</v>
      </c>
      <c r="J492" s="65" t="s">
        <v>870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</row>
    <row r="493" spans="1:485" s="40" customFormat="1" x14ac:dyDescent="0.2">
      <c r="A493" s="46" t="s">
        <v>764</v>
      </c>
      <c r="B493" s="47" t="s">
        <v>765</v>
      </c>
      <c r="C493" s="47" t="s">
        <v>125</v>
      </c>
      <c r="D493" s="47" t="s">
        <v>773</v>
      </c>
      <c r="E493" s="26">
        <v>937177</v>
      </c>
      <c r="F493" s="156">
        <v>1114621</v>
      </c>
      <c r="G493" s="2">
        <f t="shared" si="15"/>
        <v>177444</v>
      </c>
      <c r="H493" s="44">
        <f t="shared" si="14"/>
        <v>0.1893</v>
      </c>
      <c r="I493" s="61" t="s">
        <v>870</v>
      </c>
      <c r="J493" s="65" t="s">
        <v>870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</row>
    <row r="494" spans="1:485" s="40" customFormat="1" x14ac:dyDescent="0.2">
      <c r="A494" s="46" t="s">
        <v>764</v>
      </c>
      <c r="B494" s="47" t="s">
        <v>765</v>
      </c>
      <c r="C494" s="47" t="s">
        <v>69</v>
      </c>
      <c r="D494" s="47" t="s">
        <v>774</v>
      </c>
      <c r="E494" s="26">
        <v>278050</v>
      </c>
      <c r="F494" s="156">
        <v>37852</v>
      </c>
      <c r="G494" s="2">
        <f t="shared" si="15"/>
        <v>-240198</v>
      </c>
      <c r="H494" s="44">
        <f t="shared" si="14"/>
        <v>-0.8639</v>
      </c>
      <c r="I494" s="61">
        <v>1</v>
      </c>
      <c r="J494" s="65">
        <v>1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</row>
    <row r="495" spans="1:485" s="40" customFormat="1" x14ac:dyDescent="0.2">
      <c r="A495" s="46" t="s">
        <v>775</v>
      </c>
      <c r="B495" s="47" t="s">
        <v>776</v>
      </c>
      <c r="C495" s="47" t="s">
        <v>510</v>
      </c>
      <c r="D495" s="47" t="s">
        <v>777</v>
      </c>
      <c r="E495" s="26">
        <v>151880</v>
      </c>
      <c r="F495" s="156">
        <v>177510</v>
      </c>
      <c r="G495" s="2">
        <f t="shared" si="15"/>
        <v>25630</v>
      </c>
      <c r="H495" s="44">
        <f t="shared" si="14"/>
        <v>0.16880000000000001</v>
      </c>
      <c r="I495" s="61" t="s">
        <v>870</v>
      </c>
      <c r="J495" s="65" t="s">
        <v>870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</row>
    <row r="496" spans="1:485" s="40" customFormat="1" x14ac:dyDescent="0.2">
      <c r="A496" s="46" t="s">
        <v>775</v>
      </c>
      <c r="B496" s="47" t="s">
        <v>776</v>
      </c>
      <c r="C496" s="47" t="s">
        <v>778</v>
      </c>
      <c r="D496" s="47" t="s">
        <v>779</v>
      </c>
      <c r="E496" s="26">
        <v>49988</v>
      </c>
      <c r="F496" s="156">
        <v>49988</v>
      </c>
      <c r="G496" s="2">
        <f t="shared" si="15"/>
        <v>0</v>
      </c>
      <c r="H496" s="44">
        <f t="shared" si="14"/>
        <v>0</v>
      </c>
      <c r="I496" s="61">
        <v>1</v>
      </c>
      <c r="J496" s="65">
        <v>1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</row>
    <row r="497" spans="1:485" s="40" customFormat="1" x14ac:dyDescent="0.2">
      <c r="A497" s="46" t="s">
        <v>775</v>
      </c>
      <c r="B497" s="47" t="s">
        <v>776</v>
      </c>
      <c r="C497" s="47" t="s">
        <v>26</v>
      </c>
      <c r="D497" s="47" t="s">
        <v>780</v>
      </c>
      <c r="E497" s="26">
        <v>243025</v>
      </c>
      <c r="F497" s="156">
        <v>321228</v>
      </c>
      <c r="G497" s="2">
        <f t="shared" si="15"/>
        <v>78203</v>
      </c>
      <c r="H497" s="44">
        <f t="shared" si="14"/>
        <v>0.32179999999999997</v>
      </c>
      <c r="I497" s="61" t="s">
        <v>870</v>
      </c>
      <c r="J497" s="65" t="s">
        <v>870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</row>
    <row r="498" spans="1:485" s="40" customFormat="1" x14ac:dyDescent="0.2">
      <c r="A498" s="46" t="s">
        <v>775</v>
      </c>
      <c r="B498" s="47" t="s">
        <v>776</v>
      </c>
      <c r="C498" s="47" t="s">
        <v>215</v>
      </c>
      <c r="D498" s="47" t="s">
        <v>781</v>
      </c>
      <c r="E498" s="26">
        <v>8277404</v>
      </c>
      <c r="F498" s="156">
        <v>10318506</v>
      </c>
      <c r="G498" s="2">
        <f t="shared" si="15"/>
        <v>2041102</v>
      </c>
      <c r="H498" s="44">
        <f t="shared" si="14"/>
        <v>0.24660000000000001</v>
      </c>
      <c r="I498" s="61" t="s">
        <v>870</v>
      </c>
      <c r="J498" s="65" t="s">
        <v>870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</row>
    <row r="499" spans="1:485" s="40" customFormat="1" x14ac:dyDescent="0.2">
      <c r="A499" s="46" t="s">
        <v>775</v>
      </c>
      <c r="B499" s="47" t="s">
        <v>776</v>
      </c>
      <c r="C499" s="47" t="s">
        <v>39</v>
      </c>
      <c r="D499" s="47" t="s">
        <v>782</v>
      </c>
      <c r="E499" s="26">
        <v>46702</v>
      </c>
      <c r="F499" s="156">
        <v>139310</v>
      </c>
      <c r="G499" s="2">
        <f t="shared" si="15"/>
        <v>92608</v>
      </c>
      <c r="H499" s="44">
        <f t="shared" si="14"/>
        <v>1.9830000000000001</v>
      </c>
      <c r="I499" s="61" t="s">
        <v>870</v>
      </c>
      <c r="J499" s="65" t="s">
        <v>870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</row>
    <row r="500" spans="1:485" s="40" customFormat="1" x14ac:dyDescent="0.2">
      <c r="A500" s="46" t="s">
        <v>775</v>
      </c>
      <c r="B500" s="47" t="s">
        <v>776</v>
      </c>
      <c r="C500" s="47" t="s">
        <v>378</v>
      </c>
      <c r="D500" s="47" t="s">
        <v>783</v>
      </c>
      <c r="E500" s="26">
        <v>2100857</v>
      </c>
      <c r="F500" s="156">
        <v>2433942</v>
      </c>
      <c r="G500" s="2">
        <f t="shared" si="15"/>
        <v>333085</v>
      </c>
      <c r="H500" s="44">
        <f t="shared" si="14"/>
        <v>0.1585</v>
      </c>
      <c r="I500" s="61" t="s">
        <v>870</v>
      </c>
      <c r="J500" s="65" t="s">
        <v>870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</row>
    <row r="501" spans="1:485" s="40" customFormat="1" x14ac:dyDescent="0.2">
      <c r="A501" s="46" t="s">
        <v>775</v>
      </c>
      <c r="B501" s="47" t="s">
        <v>776</v>
      </c>
      <c r="C501" s="47" t="s">
        <v>603</v>
      </c>
      <c r="D501" s="47" t="s">
        <v>784</v>
      </c>
      <c r="E501" s="26">
        <v>687816</v>
      </c>
      <c r="F501" s="156">
        <v>773140</v>
      </c>
      <c r="G501" s="2">
        <f t="shared" si="15"/>
        <v>85324</v>
      </c>
      <c r="H501" s="44">
        <f t="shared" si="14"/>
        <v>0.1241</v>
      </c>
      <c r="I501" s="61" t="s">
        <v>870</v>
      </c>
      <c r="J501" s="65" t="s">
        <v>870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</row>
    <row r="502" spans="1:485" s="40" customFormat="1" x14ac:dyDescent="0.2">
      <c r="A502" s="46" t="s">
        <v>775</v>
      </c>
      <c r="B502" s="47" t="s">
        <v>776</v>
      </c>
      <c r="C502" s="47" t="s">
        <v>785</v>
      </c>
      <c r="D502" s="47" t="s">
        <v>786</v>
      </c>
      <c r="E502" s="26">
        <v>21955</v>
      </c>
      <c r="F502" s="156">
        <v>63609</v>
      </c>
      <c r="G502" s="2">
        <f t="shared" si="15"/>
        <v>41654</v>
      </c>
      <c r="H502" s="44">
        <f t="shared" si="14"/>
        <v>1.8972</v>
      </c>
      <c r="I502" s="61">
        <v>1</v>
      </c>
      <c r="J502" s="65" t="s">
        <v>870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</row>
    <row r="503" spans="1:485" s="40" customFormat="1" x14ac:dyDescent="0.2">
      <c r="A503" s="46" t="s">
        <v>775</v>
      </c>
      <c r="B503" s="47" t="s">
        <v>776</v>
      </c>
      <c r="C503" s="47" t="s">
        <v>787</v>
      </c>
      <c r="D503" s="47" t="s">
        <v>788</v>
      </c>
      <c r="E503" s="26">
        <v>653992</v>
      </c>
      <c r="F503" s="156">
        <v>853528</v>
      </c>
      <c r="G503" s="2">
        <f t="shared" si="15"/>
        <v>199536</v>
      </c>
      <c r="H503" s="44">
        <f t="shared" si="14"/>
        <v>0.30509999999999998</v>
      </c>
      <c r="I503" s="61" t="s">
        <v>870</v>
      </c>
      <c r="J503" s="65" t="s">
        <v>870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</row>
    <row r="504" spans="1:485" s="40" customFormat="1" x14ac:dyDescent="0.2">
      <c r="A504" s="46" t="s">
        <v>789</v>
      </c>
      <c r="B504" s="47" t="s">
        <v>790</v>
      </c>
      <c r="C504" s="47" t="s">
        <v>510</v>
      </c>
      <c r="D504" s="47" t="s">
        <v>792</v>
      </c>
      <c r="E504" s="26">
        <v>159659</v>
      </c>
      <c r="F504" s="156">
        <v>164651</v>
      </c>
      <c r="G504" s="2">
        <f t="shared" si="15"/>
        <v>4992</v>
      </c>
      <c r="H504" s="44">
        <f t="shared" si="14"/>
        <v>3.1300000000000001E-2</v>
      </c>
      <c r="I504" s="61" t="s">
        <v>870</v>
      </c>
      <c r="J504" s="65" t="s">
        <v>870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</row>
    <row r="505" spans="1:485" s="40" customFormat="1" x14ac:dyDescent="0.2">
      <c r="A505" s="46" t="s">
        <v>789</v>
      </c>
      <c r="B505" s="47" t="s">
        <v>790</v>
      </c>
      <c r="C505" s="47" t="s">
        <v>215</v>
      </c>
      <c r="D505" s="47" t="s">
        <v>791</v>
      </c>
      <c r="E505" s="26">
        <v>995817</v>
      </c>
      <c r="F505" s="156">
        <v>1271930</v>
      </c>
      <c r="G505" s="2">
        <f t="shared" si="15"/>
        <v>276113</v>
      </c>
      <c r="H505" s="44">
        <f t="shared" si="14"/>
        <v>0.27729999999999999</v>
      </c>
      <c r="I505" s="61" t="s">
        <v>870</v>
      </c>
      <c r="J505" s="65" t="s">
        <v>870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</row>
    <row r="506" spans="1:485" s="40" customFormat="1" x14ac:dyDescent="0.2">
      <c r="A506" s="46" t="s">
        <v>789</v>
      </c>
      <c r="B506" s="47" t="s">
        <v>790</v>
      </c>
      <c r="C506" s="47" t="s">
        <v>793</v>
      </c>
      <c r="D506" s="47" t="s">
        <v>794</v>
      </c>
      <c r="E506" s="26">
        <v>2974201</v>
      </c>
      <c r="F506" s="156">
        <v>3720939</v>
      </c>
      <c r="G506" s="2">
        <f t="shared" si="15"/>
        <v>746738</v>
      </c>
      <c r="H506" s="44">
        <f t="shared" si="14"/>
        <v>0.25109999999999999</v>
      </c>
      <c r="I506" s="61" t="s">
        <v>870</v>
      </c>
      <c r="J506" s="65" t="s">
        <v>870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</row>
    <row r="507" spans="1:485" s="40" customFormat="1" x14ac:dyDescent="0.2">
      <c r="A507" s="46" t="s">
        <v>789</v>
      </c>
      <c r="B507" s="47" t="s">
        <v>790</v>
      </c>
      <c r="C507" s="47" t="s">
        <v>795</v>
      </c>
      <c r="D507" s="47" t="s">
        <v>796</v>
      </c>
      <c r="E507" s="26">
        <v>929600</v>
      </c>
      <c r="F507" s="156">
        <v>1032573</v>
      </c>
      <c r="G507" s="2">
        <f t="shared" si="15"/>
        <v>102973</v>
      </c>
      <c r="H507" s="44">
        <f t="shared" si="14"/>
        <v>0.1108</v>
      </c>
      <c r="I507" s="61" t="s">
        <v>870</v>
      </c>
      <c r="J507" s="65" t="s">
        <v>870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</row>
    <row r="508" spans="1:485" s="40" customFormat="1" x14ac:dyDescent="0.2">
      <c r="A508" s="46" t="s">
        <v>797</v>
      </c>
      <c r="B508" s="47" t="s">
        <v>798</v>
      </c>
      <c r="C508" s="47" t="s">
        <v>711</v>
      </c>
      <c r="D508" s="47" t="s">
        <v>799</v>
      </c>
      <c r="E508" s="26">
        <v>1097941</v>
      </c>
      <c r="F508" s="156">
        <v>1305304</v>
      </c>
      <c r="G508" s="2">
        <f t="shared" si="15"/>
        <v>207363</v>
      </c>
      <c r="H508" s="44">
        <f t="shared" si="14"/>
        <v>0.18890000000000001</v>
      </c>
      <c r="I508" s="61" t="s">
        <v>870</v>
      </c>
      <c r="J508" s="65" t="s">
        <v>870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</row>
    <row r="509" spans="1:485" s="40" customFormat="1" x14ac:dyDescent="0.2">
      <c r="A509" s="48" t="s">
        <v>797</v>
      </c>
      <c r="B509" s="49" t="s">
        <v>798</v>
      </c>
      <c r="C509" s="49" t="s">
        <v>800</v>
      </c>
      <c r="D509" s="49" t="s">
        <v>801</v>
      </c>
      <c r="E509" s="26">
        <v>1718621</v>
      </c>
      <c r="F509" s="156">
        <v>2386952</v>
      </c>
      <c r="G509" s="2">
        <f t="shared" si="15"/>
        <v>668331</v>
      </c>
      <c r="H509" s="44">
        <f t="shared" si="14"/>
        <v>0.38890000000000002</v>
      </c>
      <c r="I509" s="61" t="s">
        <v>870</v>
      </c>
      <c r="J509" s="65" t="s">
        <v>870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</row>
    <row r="510" spans="1:485" s="40" customFormat="1" x14ac:dyDescent="0.2">
      <c r="A510" s="48" t="s">
        <v>797</v>
      </c>
      <c r="B510" s="49" t="s">
        <v>798</v>
      </c>
      <c r="C510" s="49" t="s">
        <v>579</v>
      </c>
      <c r="D510" s="49" t="s">
        <v>802</v>
      </c>
      <c r="E510" s="26">
        <v>1422481</v>
      </c>
      <c r="F510" s="156">
        <v>1645176</v>
      </c>
      <c r="G510" s="2">
        <f t="shared" si="15"/>
        <v>222695</v>
      </c>
      <c r="H510" s="44">
        <f t="shared" si="14"/>
        <v>0.15659999999999999</v>
      </c>
      <c r="I510" s="61" t="s">
        <v>870</v>
      </c>
      <c r="J510" s="65" t="s">
        <v>870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</row>
    <row r="511" spans="1:485" s="40" customFormat="1" x14ac:dyDescent="0.2">
      <c r="A511" s="48" t="s">
        <v>797</v>
      </c>
      <c r="B511" s="49" t="s">
        <v>798</v>
      </c>
      <c r="C511" s="49" t="s">
        <v>803</v>
      </c>
      <c r="D511" s="49" t="s">
        <v>874</v>
      </c>
      <c r="E511" s="26">
        <v>2820162</v>
      </c>
      <c r="F511" s="156">
        <v>3166295</v>
      </c>
      <c r="G511" s="2">
        <f t="shared" si="15"/>
        <v>346133</v>
      </c>
      <c r="H511" s="44">
        <f t="shared" si="14"/>
        <v>0.1227</v>
      </c>
      <c r="I511" s="61" t="s">
        <v>870</v>
      </c>
      <c r="J511" s="65" t="s">
        <v>870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</row>
    <row r="512" spans="1:485" s="40" customFormat="1" x14ac:dyDescent="0.2">
      <c r="A512" s="48" t="s">
        <v>797</v>
      </c>
      <c r="B512" s="49" t="s">
        <v>798</v>
      </c>
      <c r="C512" s="49" t="s">
        <v>860</v>
      </c>
      <c r="D512" s="49" t="s">
        <v>875</v>
      </c>
      <c r="E512" s="26">
        <v>1188070</v>
      </c>
      <c r="F512" s="156">
        <v>1900701</v>
      </c>
      <c r="G512" s="2">
        <f t="shared" si="15"/>
        <v>712631</v>
      </c>
      <c r="H512" s="44">
        <f t="shared" si="14"/>
        <v>0.5998</v>
      </c>
      <c r="I512" s="61" t="s">
        <v>870</v>
      </c>
      <c r="J512" s="65" t="s">
        <v>870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</row>
    <row r="513" spans="1:485" s="40" customFormat="1" x14ac:dyDescent="0.2">
      <c r="A513" s="48" t="s">
        <v>797</v>
      </c>
      <c r="B513" s="49" t="s">
        <v>798</v>
      </c>
      <c r="C513" s="49" t="s">
        <v>861</v>
      </c>
      <c r="D513" s="49" t="s">
        <v>876</v>
      </c>
      <c r="E513" s="26">
        <v>912000</v>
      </c>
      <c r="F513" s="156">
        <v>1619789</v>
      </c>
      <c r="G513" s="2">
        <f t="shared" si="15"/>
        <v>707789</v>
      </c>
      <c r="H513" s="44">
        <f t="shared" si="14"/>
        <v>0.77610000000000001</v>
      </c>
      <c r="I513" s="61" t="s">
        <v>870</v>
      </c>
      <c r="J513" s="65" t="s">
        <v>870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</row>
    <row r="514" spans="1:485" s="40" customFormat="1" x14ac:dyDescent="0.2">
      <c r="A514" s="48" t="s">
        <v>797</v>
      </c>
      <c r="B514" s="49" t="s">
        <v>798</v>
      </c>
      <c r="C514" s="49" t="s">
        <v>862</v>
      </c>
      <c r="D514" s="49" t="s">
        <v>877</v>
      </c>
      <c r="E514" s="26">
        <v>653742</v>
      </c>
      <c r="F514" s="156">
        <v>933600</v>
      </c>
      <c r="G514" s="2">
        <f t="shared" si="15"/>
        <v>279858</v>
      </c>
      <c r="H514" s="44">
        <f t="shared" si="14"/>
        <v>0.42809999999999998</v>
      </c>
      <c r="I514" s="61" t="s">
        <v>870</v>
      </c>
      <c r="J514" s="65" t="s">
        <v>870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</row>
    <row r="515" spans="1:485" s="40" customFormat="1" x14ac:dyDescent="0.2">
      <c r="A515" s="48" t="s">
        <v>797</v>
      </c>
      <c r="B515" s="49" t="s">
        <v>798</v>
      </c>
      <c r="C515" s="49" t="s">
        <v>586</v>
      </c>
      <c r="D515" s="49" t="s">
        <v>804</v>
      </c>
      <c r="E515" s="26">
        <v>1389981</v>
      </c>
      <c r="F515" s="156">
        <v>1460939</v>
      </c>
      <c r="G515" s="2">
        <f t="shared" si="15"/>
        <v>70958</v>
      </c>
      <c r="H515" s="44">
        <f t="shared" si="14"/>
        <v>5.0999999999999997E-2</v>
      </c>
      <c r="I515" s="61" t="s">
        <v>870</v>
      </c>
      <c r="J515" s="65" t="s">
        <v>870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</row>
    <row r="516" spans="1:485" s="40" customFormat="1" x14ac:dyDescent="0.2">
      <c r="A516" s="48" t="s">
        <v>797</v>
      </c>
      <c r="B516" s="49" t="s">
        <v>798</v>
      </c>
      <c r="C516" s="49" t="s">
        <v>587</v>
      </c>
      <c r="D516" s="49" t="s">
        <v>805</v>
      </c>
      <c r="E516" s="26">
        <v>5004900</v>
      </c>
      <c r="F516" s="156">
        <v>5625742</v>
      </c>
      <c r="G516" s="2">
        <f t="shared" si="15"/>
        <v>620842</v>
      </c>
      <c r="H516" s="44">
        <f t="shared" si="14"/>
        <v>0.124</v>
      </c>
      <c r="I516" s="61" t="s">
        <v>870</v>
      </c>
      <c r="J516" s="65" t="s">
        <v>870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</row>
    <row r="517" spans="1:485" s="40" customFormat="1" x14ac:dyDescent="0.2">
      <c r="A517" s="48" t="s">
        <v>797</v>
      </c>
      <c r="B517" s="49" t="s">
        <v>798</v>
      </c>
      <c r="C517" s="49" t="s">
        <v>588</v>
      </c>
      <c r="D517" s="49" t="s">
        <v>806</v>
      </c>
      <c r="E517" s="26">
        <v>501418</v>
      </c>
      <c r="F517" s="156">
        <v>563618</v>
      </c>
      <c r="G517" s="2">
        <f t="shared" si="15"/>
        <v>62200</v>
      </c>
      <c r="H517" s="44">
        <f t="shared" si="14"/>
        <v>0.124</v>
      </c>
      <c r="I517" s="61" t="s">
        <v>870</v>
      </c>
      <c r="J517" s="65" t="s">
        <v>870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</row>
    <row r="518" spans="1:485" s="40" customFormat="1" x14ac:dyDescent="0.2">
      <c r="A518" s="48" t="s">
        <v>797</v>
      </c>
      <c r="B518" s="49" t="s">
        <v>798</v>
      </c>
      <c r="C518" s="49" t="s">
        <v>863</v>
      </c>
      <c r="D518" s="49" t="s">
        <v>878</v>
      </c>
      <c r="E518" s="26">
        <v>756600</v>
      </c>
      <c r="F518" s="156">
        <v>1096703</v>
      </c>
      <c r="G518" s="2">
        <f t="shared" si="15"/>
        <v>340103</v>
      </c>
      <c r="H518" s="44">
        <f t="shared" si="14"/>
        <v>0.44950000000000001</v>
      </c>
      <c r="I518" s="61" t="s">
        <v>870</v>
      </c>
      <c r="J518" s="65" t="s">
        <v>870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</row>
    <row r="519" spans="1:485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87659343</v>
      </c>
      <c r="F519" s="156">
        <v>103187638</v>
      </c>
      <c r="G519" s="2">
        <f t="shared" si="15"/>
        <v>15528295</v>
      </c>
      <c r="H519" s="44">
        <f t="shared" si="14"/>
        <v>0.17710000000000001</v>
      </c>
      <c r="I519" s="61" t="s">
        <v>870</v>
      </c>
      <c r="J519" s="65" t="s">
        <v>870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</row>
    <row r="520" spans="1:485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15410145</v>
      </c>
      <c r="F520" s="156">
        <v>18264264</v>
      </c>
      <c r="G520" s="2">
        <f t="shared" si="15"/>
        <v>2854119</v>
      </c>
      <c r="H520" s="44">
        <f t="shared" si="14"/>
        <v>0.1852</v>
      </c>
      <c r="I520" s="61" t="s">
        <v>870</v>
      </c>
      <c r="J520" s="65" t="s">
        <v>870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</row>
    <row r="521" spans="1:485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45643781</v>
      </c>
      <c r="F521" s="156">
        <v>54947378</v>
      </c>
      <c r="G521" s="2">
        <f t="shared" si="15"/>
        <v>9303597</v>
      </c>
      <c r="H521" s="44">
        <f t="shared" ref="H521:H550" si="16">ROUND(G521/E521,4)</f>
        <v>0.20380000000000001</v>
      </c>
      <c r="I521" s="61" t="s">
        <v>870</v>
      </c>
      <c r="J521" s="65" t="s">
        <v>870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</row>
    <row r="522" spans="1:485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9567754</v>
      </c>
      <c r="F522" s="156">
        <v>13329122</v>
      </c>
      <c r="G522" s="2">
        <f t="shared" ref="G522:G550" si="17">SUM(F522-E522)</f>
        <v>3761368</v>
      </c>
      <c r="H522" s="44">
        <f t="shared" si="16"/>
        <v>0.3931</v>
      </c>
      <c r="I522" s="61" t="s">
        <v>870</v>
      </c>
      <c r="J522" s="65" t="s">
        <v>870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</row>
    <row r="523" spans="1:485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22138783</v>
      </c>
      <c r="F523" s="156">
        <v>29366364</v>
      </c>
      <c r="G523" s="2">
        <f t="shared" si="17"/>
        <v>7227581</v>
      </c>
      <c r="H523" s="44">
        <f t="shared" si="16"/>
        <v>0.32650000000000001</v>
      </c>
      <c r="I523" s="61" t="s">
        <v>870</v>
      </c>
      <c r="J523" s="65" t="s">
        <v>870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</row>
    <row r="524" spans="1:485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7754097</v>
      </c>
      <c r="F524" s="156">
        <v>9124766</v>
      </c>
      <c r="G524" s="2">
        <f t="shared" si="17"/>
        <v>1370669</v>
      </c>
      <c r="H524" s="44">
        <f t="shared" si="16"/>
        <v>0.17680000000000001</v>
      </c>
      <c r="I524" s="61" t="s">
        <v>870</v>
      </c>
      <c r="J524" s="65" t="s">
        <v>870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</row>
    <row r="525" spans="1:485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6898620</v>
      </c>
      <c r="F525" s="156">
        <v>8363030</v>
      </c>
      <c r="G525" s="2">
        <f t="shared" si="17"/>
        <v>1464410</v>
      </c>
      <c r="H525" s="44">
        <f t="shared" si="16"/>
        <v>0.21229999999999999</v>
      </c>
      <c r="I525" s="61" t="s">
        <v>870</v>
      </c>
      <c r="J525" s="65" t="s">
        <v>870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</row>
    <row r="526" spans="1:485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3516431</v>
      </c>
      <c r="F526" s="156">
        <v>4162277</v>
      </c>
      <c r="G526" s="2">
        <f t="shared" si="17"/>
        <v>645846</v>
      </c>
      <c r="H526" s="44">
        <f t="shared" si="16"/>
        <v>0.1837</v>
      </c>
      <c r="I526" s="61" t="s">
        <v>870</v>
      </c>
      <c r="J526" s="65" t="s">
        <v>870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</row>
    <row r="527" spans="1:485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39050325</v>
      </c>
      <c r="F527" s="156">
        <v>48175028</v>
      </c>
      <c r="G527" s="2">
        <f t="shared" si="17"/>
        <v>9124703</v>
      </c>
      <c r="H527" s="44">
        <f t="shared" si="16"/>
        <v>0.23369999999999999</v>
      </c>
      <c r="I527" s="61" t="s">
        <v>870</v>
      </c>
      <c r="J527" s="65" t="s">
        <v>870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</row>
    <row r="528" spans="1:485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3171386</v>
      </c>
      <c r="F528" s="156">
        <v>3693636</v>
      </c>
      <c r="G528" s="2">
        <f t="shared" si="17"/>
        <v>522250</v>
      </c>
      <c r="H528" s="44">
        <f t="shared" si="16"/>
        <v>0.16470000000000001</v>
      </c>
      <c r="I528" s="61" t="s">
        <v>870</v>
      </c>
      <c r="J528" s="65" t="s">
        <v>870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</row>
    <row r="529" spans="1:485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18511890</v>
      </c>
      <c r="F529" s="156">
        <v>23529763</v>
      </c>
      <c r="G529" s="2">
        <f t="shared" si="17"/>
        <v>5017873</v>
      </c>
      <c r="H529" s="44">
        <f t="shared" si="16"/>
        <v>0.27110000000000001</v>
      </c>
      <c r="I529" s="61" t="s">
        <v>870</v>
      </c>
      <c r="J529" s="65" t="s">
        <v>870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</row>
    <row r="530" spans="1:485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8270028</v>
      </c>
      <c r="F530" s="156">
        <v>9955133</v>
      </c>
      <c r="G530" s="2">
        <f t="shared" si="17"/>
        <v>1685105</v>
      </c>
      <c r="H530" s="44">
        <f t="shared" si="16"/>
        <v>0.20380000000000001</v>
      </c>
      <c r="I530" s="61" t="s">
        <v>870</v>
      </c>
      <c r="J530" s="65" t="s">
        <v>870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</row>
    <row r="531" spans="1:485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1604160</v>
      </c>
      <c r="F531" s="156">
        <v>1875138</v>
      </c>
      <c r="G531" s="2">
        <f t="shared" si="17"/>
        <v>270978</v>
      </c>
      <c r="H531" s="44">
        <f t="shared" si="16"/>
        <v>0.16889999999999999</v>
      </c>
      <c r="I531" s="61" t="s">
        <v>870</v>
      </c>
      <c r="J531" s="65" t="s">
        <v>870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</row>
    <row r="532" spans="1:485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1427697</v>
      </c>
      <c r="F532" s="156">
        <v>1682523</v>
      </c>
      <c r="G532" s="2">
        <f t="shared" si="17"/>
        <v>254826</v>
      </c>
      <c r="H532" s="44">
        <f t="shared" si="16"/>
        <v>0.17849999999999999</v>
      </c>
      <c r="I532" s="61" t="s">
        <v>870</v>
      </c>
      <c r="J532" s="65" t="s">
        <v>870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</row>
    <row r="533" spans="1:485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9418670</v>
      </c>
      <c r="F533" s="156">
        <v>11567229</v>
      </c>
      <c r="G533" s="2">
        <f t="shared" si="17"/>
        <v>2148559</v>
      </c>
      <c r="H533" s="44">
        <f t="shared" si="16"/>
        <v>0.2281</v>
      </c>
      <c r="I533" s="61" t="s">
        <v>870</v>
      </c>
      <c r="J533" s="65" t="s">
        <v>870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</row>
    <row r="534" spans="1:485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7495742</v>
      </c>
      <c r="F534" s="156">
        <v>8923851</v>
      </c>
      <c r="G534" s="2">
        <f t="shared" si="17"/>
        <v>1428109</v>
      </c>
      <c r="H534" s="44">
        <f t="shared" si="16"/>
        <v>0.1905</v>
      </c>
      <c r="I534" s="61" t="s">
        <v>870</v>
      </c>
      <c r="J534" s="65" t="s">
        <v>870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</row>
    <row r="535" spans="1:485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1682326</v>
      </c>
      <c r="F535" s="156">
        <v>1839693</v>
      </c>
      <c r="G535" s="2">
        <f t="shared" si="17"/>
        <v>157367</v>
      </c>
      <c r="H535" s="44">
        <f t="shared" si="16"/>
        <v>9.35E-2</v>
      </c>
      <c r="I535" s="61" t="s">
        <v>870</v>
      </c>
      <c r="J535" s="65" t="s">
        <v>870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</row>
    <row r="536" spans="1:485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496840</v>
      </c>
      <c r="F536" s="156">
        <v>636950</v>
      </c>
      <c r="G536" s="2">
        <f t="shared" si="17"/>
        <v>140110</v>
      </c>
      <c r="H536" s="44">
        <f t="shared" si="16"/>
        <v>0.28199999999999997</v>
      </c>
      <c r="I536" s="61" t="s">
        <v>870</v>
      </c>
      <c r="J536" s="65" t="s">
        <v>870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</row>
    <row r="537" spans="1:485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3942102</v>
      </c>
      <c r="F537" s="156">
        <v>4583227</v>
      </c>
      <c r="G537" s="2">
        <f t="shared" si="17"/>
        <v>641125</v>
      </c>
      <c r="H537" s="44">
        <f t="shared" si="16"/>
        <v>0.16259999999999999</v>
      </c>
      <c r="I537" s="61" t="s">
        <v>870</v>
      </c>
      <c r="J537" s="65" t="s">
        <v>870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</row>
    <row r="538" spans="1:485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2087750</v>
      </c>
      <c r="F538" s="156">
        <v>2538767</v>
      </c>
      <c r="G538" s="2">
        <f t="shared" si="17"/>
        <v>451017</v>
      </c>
      <c r="H538" s="44">
        <f t="shared" si="16"/>
        <v>0.216</v>
      </c>
      <c r="I538" s="61" t="s">
        <v>870</v>
      </c>
      <c r="J538" s="65" t="s">
        <v>870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</row>
    <row r="539" spans="1:485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15800584</v>
      </c>
      <c r="F539" s="156">
        <v>18671822</v>
      </c>
      <c r="G539" s="2">
        <f t="shared" si="17"/>
        <v>2871238</v>
      </c>
      <c r="H539" s="44">
        <f t="shared" si="16"/>
        <v>0.1817</v>
      </c>
      <c r="I539" s="61" t="s">
        <v>870</v>
      </c>
      <c r="J539" s="65" t="s">
        <v>870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</row>
    <row r="540" spans="1:485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453660</v>
      </c>
      <c r="F540" s="156">
        <v>542025</v>
      </c>
      <c r="G540" s="2">
        <f t="shared" si="17"/>
        <v>88365</v>
      </c>
      <c r="H540" s="44">
        <f t="shared" si="16"/>
        <v>0.1948</v>
      </c>
      <c r="I540" s="61" t="s">
        <v>870</v>
      </c>
      <c r="J540" s="65" t="s">
        <v>870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</row>
    <row r="541" spans="1:485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1803029</v>
      </c>
      <c r="F541" s="156">
        <v>2177139</v>
      </c>
      <c r="G541" s="2">
        <f t="shared" si="17"/>
        <v>374110</v>
      </c>
      <c r="H541" s="44">
        <f t="shared" si="16"/>
        <v>0.20749999999999999</v>
      </c>
      <c r="I541" s="61" t="s">
        <v>870</v>
      </c>
      <c r="J541" s="65" t="s">
        <v>870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  <c r="QN541"/>
      <c r="QO541"/>
      <c r="QP541"/>
      <c r="QQ541"/>
      <c r="QR541"/>
      <c r="QS541"/>
      <c r="QT541"/>
      <c r="QU541"/>
      <c r="QV541"/>
      <c r="QW541"/>
      <c r="QX541"/>
      <c r="QY541"/>
      <c r="QZ541"/>
      <c r="RA541"/>
      <c r="RB541"/>
      <c r="RC541"/>
      <c r="RD541"/>
      <c r="RE541"/>
      <c r="RF541"/>
      <c r="RG541"/>
      <c r="RH541"/>
      <c r="RI541"/>
      <c r="RJ541"/>
      <c r="RK541"/>
      <c r="RL541"/>
      <c r="RM541"/>
      <c r="RN541"/>
      <c r="RO541"/>
      <c r="RP541"/>
      <c r="RQ541"/>
    </row>
    <row r="542" spans="1:485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884331</v>
      </c>
      <c r="F542" s="156">
        <v>1013738</v>
      </c>
      <c r="G542" s="2">
        <f t="shared" si="17"/>
        <v>129407</v>
      </c>
      <c r="H542" s="44">
        <f t="shared" si="16"/>
        <v>0.14630000000000001</v>
      </c>
      <c r="I542" s="61" t="s">
        <v>870</v>
      </c>
      <c r="J542" s="65" t="s">
        <v>870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  <c r="QN542"/>
      <c r="QO542"/>
      <c r="QP542"/>
      <c r="QQ542"/>
      <c r="QR542"/>
      <c r="QS542"/>
      <c r="QT542"/>
      <c r="QU542"/>
      <c r="QV542"/>
      <c r="QW542"/>
      <c r="QX542"/>
      <c r="QY542"/>
      <c r="QZ542"/>
      <c r="RA542"/>
      <c r="RB542"/>
      <c r="RC542"/>
      <c r="RD542"/>
      <c r="RE542"/>
      <c r="RF542"/>
      <c r="RG542"/>
      <c r="RH542"/>
      <c r="RI542"/>
      <c r="RJ542"/>
      <c r="RK542"/>
      <c r="RL542"/>
      <c r="RM542"/>
      <c r="RN542"/>
      <c r="RO542"/>
      <c r="RP542"/>
      <c r="RQ542"/>
    </row>
    <row r="543" spans="1:485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1929296</v>
      </c>
      <c r="F543" s="156">
        <v>2254120</v>
      </c>
      <c r="G543" s="2">
        <f t="shared" si="17"/>
        <v>324824</v>
      </c>
      <c r="H543" s="44">
        <f t="shared" si="16"/>
        <v>0.16839999999999999</v>
      </c>
      <c r="I543" s="61" t="s">
        <v>870</v>
      </c>
      <c r="J543" s="65" t="s">
        <v>870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  <c r="QN543"/>
      <c r="QO543"/>
      <c r="QP543"/>
      <c r="QQ543"/>
      <c r="QR543"/>
      <c r="QS543"/>
      <c r="QT543"/>
      <c r="QU543"/>
      <c r="QV543"/>
      <c r="QW543"/>
      <c r="QX543"/>
      <c r="QY543"/>
      <c r="QZ543"/>
      <c r="RA543"/>
      <c r="RB543"/>
      <c r="RC543"/>
      <c r="RD543"/>
      <c r="RE543"/>
      <c r="RF543"/>
      <c r="RG543"/>
      <c r="RH543"/>
      <c r="RI543"/>
      <c r="RJ543"/>
      <c r="RK543"/>
      <c r="RL543"/>
      <c r="RM543"/>
      <c r="RN543"/>
      <c r="RO543"/>
      <c r="RP543"/>
      <c r="RQ543"/>
    </row>
    <row r="544" spans="1:485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68321</v>
      </c>
      <c r="F544" s="156">
        <v>480448</v>
      </c>
      <c r="G544" s="2">
        <f t="shared" si="17"/>
        <v>412127</v>
      </c>
      <c r="H544" s="44">
        <f t="shared" si="16"/>
        <v>6.0321999999999996</v>
      </c>
      <c r="I544" s="61">
        <v>1</v>
      </c>
      <c r="J544" s="65" t="s">
        <v>870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  <c r="QN544"/>
      <c r="QO544"/>
      <c r="QP544"/>
      <c r="QQ544"/>
      <c r="QR544"/>
      <c r="QS544"/>
      <c r="QT544"/>
      <c r="QU544"/>
      <c r="QV544"/>
      <c r="QW544"/>
      <c r="QX544"/>
      <c r="QY544"/>
      <c r="QZ544"/>
      <c r="RA544"/>
      <c r="RB544"/>
      <c r="RC544"/>
      <c r="RD544"/>
      <c r="RE544"/>
      <c r="RF544"/>
      <c r="RG544"/>
      <c r="RH544"/>
      <c r="RI544"/>
      <c r="RJ544"/>
      <c r="RK544"/>
      <c r="RL544"/>
      <c r="RM544"/>
      <c r="RN544"/>
      <c r="RO544"/>
      <c r="RP544"/>
      <c r="RQ544"/>
    </row>
    <row r="545" spans="1:485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20660</v>
      </c>
      <c r="F545" s="156">
        <v>24374</v>
      </c>
      <c r="G545" s="2">
        <f t="shared" si="17"/>
        <v>3714</v>
      </c>
      <c r="H545" s="44">
        <f t="shared" si="16"/>
        <v>0.17979999999999999</v>
      </c>
      <c r="I545" s="61">
        <v>1</v>
      </c>
      <c r="J545" s="65">
        <v>1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  <c r="QN545"/>
      <c r="QO545"/>
      <c r="QP545"/>
      <c r="QQ545"/>
      <c r="QR545"/>
      <c r="QS545"/>
      <c r="QT545"/>
      <c r="QU545"/>
      <c r="QV545"/>
      <c r="QW545"/>
      <c r="QX545"/>
      <c r="QY545"/>
      <c r="QZ545"/>
      <c r="RA545"/>
      <c r="RB545"/>
      <c r="RC545"/>
      <c r="RD545"/>
      <c r="RE545"/>
      <c r="RF545"/>
      <c r="RG545"/>
      <c r="RH545"/>
      <c r="RI545"/>
      <c r="RJ545"/>
      <c r="RK545"/>
      <c r="RL545"/>
      <c r="RM545"/>
      <c r="RN545"/>
      <c r="RO545"/>
      <c r="RP545"/>
      <c r="RQ545"/>
    </row>
    <row r="546" spans="1:485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6732</v>
      </c>
      <c r="F546" s="156">
        <v>6964</v>
      </c>
      <c r="G546" s="2">
        <f t="shared" si="17"/>
        <v>232</v>
      </c>
      <c r="H546" s="44">
        <f t="shared" si="16"/>
        <v>3.4500000000000003E-2</v>
      </c>
      <c r="I546" s="61">
        <v>1</v>
      </c>
      <c r="J546" s="65">
        <v>1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</row>
    <row r="547" spans="1:485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5532897</v>
      </c>
      <c r="F547" s="156">
        <v>6947808</v>
      </c>
      <c r="G547" s="2">
        <f t="shared" si="17"/>
        <v>1414911</v>
      </c>
      <c r="H547" s="44">
        <f t="shared" si="16"/>
        <v>0.25569999999999998</v>
      </c>
      <c r="I547" s="61" t="s">
        <v>870</v>
      </c>
      <c r="J547" s="65" t="s">
        <v>870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  <c r="QN547"/>
      <c r="QO547"/>
      <c r="QP547"/>
      <c r="QQ547"/>
      <c r="QR547"/>
      <c r="QS547"/>
      <c r="QT547"/>
      <c r="QU547"/>
      <c r="QV547"/>
      <c r="QW547"/>
      <c r="QX547"/>
      <c r="QY547"/>
      <c r="QZ547"/>
      <c r="RA547"/>
      <c r="RB547"/>
      <c r="RC547"/>
      <c r="RD547"/>
      <c r="RE547"/>
      <c r="RF547"/>
      <c r="RG547"/>
      <c r="RH547"/>
      <c r="RI547"/>
      <c r="RJ547"/>
      <c r="RK547"/>
      <c r="RL547"/>
      <c r="RM547"/>
      <c r="RN547"/>
      <c r="RO547"/>
      <c r="RP547"/>
      <c r="RQ547"/>
    </row>
    <row r="548" spans="1:485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780614</v>
      </c>
      <c r="F548" s="156">
        <v>1085817</v>
      </c>
      <c r="G548" s="2">
        <f t="shared" si="17"/>
        <v>305203</v>
      </c>
      <c r="H548" s="44">
        <f t="shared" si="16"/>
        <v>0.39100000000000001</v>
      </c>
      <c r="I548" s="61" t="s">
        <v>870</v>
      </c>
      <c r="J548" s="65" t="s">
        <v>870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</row>
    <row r="549" spans="1:485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251041</v>
      </c>
      <c r="F549" s="156">
        <v>372472</v>
      </c>
      <c r="G549" s="2">
        <f t="shared" si="17"/>
        <v>121431</v>
      </c>
      <c r="H549" s="44">
        <f t="shared" si="16"/>
        <v>0.48370000000000002</v>
      </c>
      <c r="I549" s="61" t="s">
        <v>870</v>
      </c>
      <c r="J549" s="65" t="s">
        <v>870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</row>
    <row r="550" spans="1:485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15088</v>
      </c>
      <c r="F550" s="156">
        <v>15321</v>
      </c>
      <c r="G550" s="2">
        <f t="shared" si="17"/>
        <v>233</v>
      </c>
      <c r="H550" s="44">
        <f t="shared" si="16"/>
        <v>1.54E-2</v>
      </c>
      <c r="I550" s="61">
        <v>1</v>
      </c>
      <c r="J550" s="65">
        <v>1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  <c r="QN550"/>
      <c r="QO550"/>
      <c r="QP550"/>
      <c r="QQ550"/>
      <c r="QR550"/>
      <c r="QS550"/>
      <c r="QT550"/>
      <c r="QU550"/>
      <c r="QV550"/>
      <c r="QW550"/>
      <c r="QX550"/>
      <c r="QY550"/>
      <c r="QZ550"/>
      <c r="RA550"/>
      <c r="RB550"/>
      <c r="RC550"/>
      <c r="RD550"/>
      <c r="RE550"/>
      <c r="RF550"/>
      <c r="RG550"/>
      <c r="RH550"/>
      <c r="RI550"/>
      <c r="RJ550"/>
      <c r="RK550"/>
      <c r="RL550"/>
      <c r="RM550"/>
      <c r="RN550"/>
      <c r="RO550"/>
      <c r="RP550"/>
      <c r="RQ550"/>
    </row>
    <row r="551" spans="1:485" x14ac:dyDescent="0.2">
      <c r="A551" s="27"/>
      <c r="B551" s="28"/>
      <c r="C551" s="28"/>
      <c r="D551" s="28"/>
      <c r="E551" s="26"/>
      <c r="F551" s="54"/>
      <c r="G551" s="2"/>
      <c r="H551" s="44"/>
      <c r="I551" s="61"/>
      <c r="J551" s="65"/>
    </row>
    <row r="552" spans="1:485" ht="13.5" thickBot="1" x14ac:dyDescent="0.25">
      <c r="A552" s="30">
        <f>COUNTA(A9:A550)</f>
        <v>542</v>
      </c>
      <c r="B552" s="31" t="s">
        <v>891</v>
      </c>
      <c r="C552" s="31"/>
      <c r="D552" s="31"/>
      <c r="E552" s="33">
        <f t="shared" ref="E552:G552" si="18">SUM(E9:E550)</f>
        <v>1773352275</v>
      </c>
      <c r="F552" s="55">
        <f t="shared" si="18"/>
        <v>2169480199</v>
      </c>
      <c r="G552" s="3">
        <f t="shared" si="18"/>
        <v>396127924</v>
      </c>
      <c r="H552" s="45">
        <f>ROUND(G552/E552,4)</f>
        <v>0.22339999999999999</v>
      </c>
      <c r="I552" s="34">
        <f>SUM(I9:I550)</f>
        <v>68</v>
      </c>
      <c r="J552" s="35">
        <f>SUM(J9:J550)</f>
        <v>35</v>
      </c>
    </row>
    <row r="553" spans="1:485" ht="13.5" thickBot="1" x14ac:dyDescent="0.25">
      <c r="A553" s="36"/>
      <c r="B553" s="37"/>
      <c r="C553" s="37"/>
      <c r="D553" s="37"/>
      <c r="E553" s="38"/>
      <c r="F553" s="38"/>
    </row>
    <row r="554" spans="1:485" x14ac:dyDescent="0.2">
      <c r="A554" s="237" t="s">
        <v>923</v>
      </c>
      <c r="B554" s="238"/>
      <c r="C554" s="238"/>
      <c r="D554" s="238"/>
      <c r="E554" s="238"/>
      <c r="F554" s="238"/>
      <c r="G554" s="238"/>
      <c r="H554" s="238"/>
      <c r="I554" s="238"/>
      <c r="J554" s="239"/>
    </row>
    <row r="555" spans="1:485" ht="12.75" customHeight="1" x14ac:dyDescent="0.2">
      <c r="A555" s="240" t="s">
        <v>921</v>
      </c>
      <c r="B555" s="241"/>
      <c r="C555" s="241"/>
      <c r="D555" s="241"/>
      <c r="E555" s="241"/>
      <c r="F555" s="241"/>
      <c r="G555" s="241"/>
      <c r="H555" s="241"/>
      <c r="I555" s="241"/>
      <c r="J555" s="242"/>
    </row>
    <row r="556" spans="1:485" ht="12.75" customHeight="1" x14ac:dyDescent="0.2">
      <c r="A556" s="240"/>
      <c r="B556" s="241"/>
      <c r="C556" s="241"/>
      <c r="D556" s="241"/>
      <c r="E556" s="241"/>
      <c r="F556" s="241"/>
      <c r="G556" s="241"/>
      <c r="H556" s="241"/>
      <c r="I556" s="241"/>
      <c r="J556" s="242"/>
    </row>
    <row r="557" spans="1:485" ht="14.25" customHeight="1" thickBot="1" x14ac:dyDescent="0.25">
      <c r="A557" s="243"/>
      <c r="B557" s="244"/>
      <c r="C557" s="244"/>
      <c r="D557" s="244"/>
      <c r="E557" s="244"/>
      <c r="F557" s="244"/>
      <c r="G557" s="244"/>
      <c r="H557" s="244"/>
      <c r="I557" s="244"/>
      <c r="J557" s="245"/>
    </row>
    <row r="558" spans="1:485" x14ac:dyDescent="0.2">
      <c r="A558" s="95" t="s">
        <v>568</v>
      </c>
      <c r="B558" s="96" t="s">
        <v>569</v>
      </c>
      <c r="C558" s="96" t="s">
        <v>850</v>
      </c>
      <c r="D558" s="125" t="s">
        <v>851</v>
      </c>
      <c r="E558" s="177">
        <v>32444154</v>
      </c>
      <c r="F558" s="178">
        <v>50067035</v>
      </c>
      <c r="G558" s="190">
        <f t="shared" ref="G558:G561" si="19">SUM(F558-E558)</f>
        <v>17622881</v>
      </c>
      <c r="H558" s="98">
        <f t="shared" ref="H558:H561" si="20">ROUND(G558/E558,4)</f>
        <v>0.54320000000000002</v>
      </c>
      <c r="I558" s="111"/>
      <c r="J558" s="112"/>
    </row>
    <row r="559" spans="1:485" x14ac:dyDescent="0.2">
      <c r="A559" s="76" t="s">
        <v>568</v>
      </c>
      <c r="B559" s="77" t="s">
        <v>569</v>
      </c>
      <c r="C559" s="77" t="s">
        <v>852</v>
      </c>
      <c r="D559" s="126" t="s">
        <v>853</v>
      </c>
      <c r="E559" s="179">
        <v>7705486</v>
      </c>
      <c r="F559" s="158">
        <v>11168554</v>
      </c>
      <c r="G559" s="83">
        <f t="shared" si="19"/>
        <v>3463068</v>
      </c>
      <c r="H559" s="78">
        <f t="shared" si="20"/>
        <v>0.44940000000000002</v>
      </c>
      <c r="I559" s="113"/>
      <c r="J559" s="114"/>
    </row>
    <row r="560" spans="1:485" x14ac:dyDescent="0.2">
      <c r="A560" s="76" t="s">
        <v>568</v>
      </c>
      <c r="B560" s="77" t="s">
        <v>569</v>
      </c>
      <c r="C560" s="77" t="s">
        <v>854</v>
      </c>
      <c r="D560" s="126" t="s">
        <v>855</v>
      </c>
      <c r="E560" s="179">
        <v>4055519</v>
      </c>
      <c r="F560" s="158">
        <v>5470312</v>
      </c>
      <c r="G560" s="83">
        <f t="shared" si="19"/>
        <v>1414793</v>
      </c>
      <c r="H560" s="78">
        <f t="shared" si="20"/>
        <v>0.34889999999999999</v>
      </c>
      <c r="I560" s="113"/>
      <c r="J560" s="114"/>
    </row>
    <row r="561" spans="1:485" ht="13.5" thickBot="1" x14ac:dyDescent="0.25">
      <c r="A561" s="99" t="s">
        <v>568</v>
      </c>
      <c r="B561" s="100" t="s">
        <v>569</v>
      </c>
      <c r="C561" s="100" t="s">
        <v>856</v>
      </c>
      <c r="D561" s="127" t="s">
        <v>857</v>
      </c>
      <c r="E561" s="180">
        <v>1277504</v>
      </c>
      <c r="F561" s="181">
        <v>2279297</v>
      </c>
      <c r="G561" s="191">
        <f t="shared" si="19"/>
        <v>1001793</v>
      </c>
      <c r="H561" s="102">
        <f t="shared" si="20"/>
        <v>0.78420000000000001</v>
      </c>
      <c r="I561" s="115"/>
      <c r="J561" s="116"/>
    </row>
    <row r="562" spans="1:485" ht="13.5" thickBot="1" x14ac:dyDescent="0.25">
      <c r="A562" s="182">
        <f>COUNTA(A558:A561)</f>
        <v>4</v>
      </c>
      <c r="B562" s="183" t="s">
        <v>920</v>
      </c>
      <c r="C562" s="183"/>
      <c r="D562" s="183"/>
      <c r="E562" s="184">
        <f>SUM(E558:E561)</f>
        <v>45482663</v>
      </c>
      <c r="F562" s="185">
        <f>SUM(F558:F561)</f>
        <v>68985198</v>
      </c>
      <c r="G562" s="101">
        <f>SUM(G558:G561)</f>
        <v>23502535</v>
      </c>
      <c r="H562" s="102"/>
      <c r="I562" s="115"/>
      <c r="J562" s="116"/>
    </row>
    <row r="563" spans="1:485" ht="26.25" customHeight="1" thickBot="1" x14ac:dyDescent="0.25">
      <c r="A563" s="246" t="s">
        <v>922</v>
      </c>
      <c r="B563" s="247"/>
      <c r="C563" s="247"/>
      <c r="D563" s="247"/>
      <c r="E563" s="247"/>
      <c r="F563" s="248"/>
      <c r="G563" s="248"/>
      <c r="H563" s="248"/>
      <c r="I563" s="248"/>
      <c r="J563" s="249"/>
    </row>
    <row r="564" spans="1:485" s="165" customFormat="1" ht="12.75" customHeight="1" x14ac:dyDescent="0.2">
      <c r="A564" s="192" t="s">
        <v>568</v>
      </c>
      <c r="B564" s="193" t="s">
        <v>569</v>
      </c>
      <c r="C564" s="193" t="s">
        <v>886</v>
      </c>
      <c r="D564" s="194" t="s">
        <v>887</v>
      </c>
      <c r="E564" s="199">
        <v>3345819</v>
      </c>
      <c r="F564" s="210">
        <v>0</v>
      </c>
      <c r="G564" s="211">
        <f t="shared" ref="G564:G565" si="21">SUM(F564-E564)</f>
        <v>-3345819</v>
      </c>
      <c r="H564" s="107">
        <f t="shared" ref="H564:H565" si="22">ROUND(G564/E564,4)</f>
        <v>-1</v>
      </c>
      <c r="I564" s="212"/>
      <c r="J564" s="11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  <c r="JD564"/>
      <c r="JE564"/>
      <c r="JF564"/>
      <c r="JG564"/>
      <c r="JH564"/>
      <c r="JI564"/>
      <c r="JJ564"/>
      <c r="JK564"/>
      <c r="JL564"/>
      <c r="JM564"/>
      <c r="JN564"/>
      <c r="JO564"/>
      <c r="JP564"/>
      <c r="JQ564"/>
      <c r="JR564"/>
      <c r="JS564"/>
      <c r="JT564"/>
      <c r="JU564"/>
      <c r="JV564"/>
      <c r="JW564"/>
      <c r="JX564"/>
      <c r="JY564"/>
      <c r="JZ564"/>
      <c r="KA564"/>
      <c r="KB564"/>
      <c r="KC564"/>
      <c r="KD564"/>
      <c r="KE564"/>
      <c r="KF564"/>
      <c r="KG564"/>
      <c r="KH564"/>
      <c r="KI564"/>
      <c r="KJ564"/>
      <c r="KK564"/>
      <c r="KL564"/>
      <c r="KM564"/>
      <c r="KN564"/>
      <c r="KO564"/>
      <c r="KP564"/>
      <c r="KQ564"/>
      <c r="KR564"/>
      <c r="KS564"/>
      <c r="KT564"/>
      <c r="KU564"/>
      <c r="KV564"/>
      <c r="KW564"/>
      <c r="KX564"/>
      <c r="KY564"/>
      <c r="KZ564"/>
      <c r="LA564"/>
      <c r="LB564"/>
      <c r="LC564"/>
      <c r="LD564"/>
      <c r="LE564"/>
      <c r="LF564"/>
      <c r="LG564"/>
      <c r="LH564"/>
      <c r="LI564"/>
      <c r="LJ564"/>
      <c r="LK564"/>
      <c r="LL564"/>
      <c r="LM564"/>
      <c r="LN564"/>
      <c r="LO564"/>
      <c r="LP564"/>
      <c r="LQ564"/>
      <c r="LR564"/>
      <c r="LS564"/>
      <c r="LT564"/>
      <c r="LU564"/>
      <c r="LV564"/>
      <c r="LW564"/>
      <c r="LX564"/>
      <c r="LY564"/>
      <c r="LZ564"/>
      <c r="MA564"/>
      <c r="MB564"/>
      <c r="MC564"/>
      <c r="MD564"/>
      <c r="ME564"/>
      <c r="MF564"/>
      <c r="MG564"/>
      <c r="MH564"/>
      <c r="MI564"/>
      <c r="MJ564"/>
      <c r="MK564"/>
      <c r="ML564"/>
      <c r="MM564"/>
      <c r="MN564"/>
      <c r="MO564"/>
      <c r="MP564"/>
      <c r="MQ564"/>
      <c r="MR564"/>
      <c r="MS564"/>
      <c r="MT564"/>
      <c r="MU564"/>
      <c r="MV564"/>
      <c r="MW564"/>
      <c r="MX564"/>
      <c r="MY564"/>
      <c r="MZ564"/>
      <c r="NA564"/>
      <c r="NB564"/>
      <c r="NC564"/>
      <c r="ND564"/>
      <c r="NE564"/>
      <c r="NF564"/>
      <c r="NG564"/>
      <c r="NH564"/>
      <c r="NI564"/>
      <c r="NJ564"/>
      <c r="NK564"/>
      <c r="NL564"/>
      <c r="NM564"/>
      <c r="NN564"/>
      <c r="NO564"/>
      <c r="NP564"/>
      <c r="NQ564"/>
      <c r="NR564"/>
      <c r="NS564"/>
      <c r="NT564"/>
      <c r="NU564"/>
      <c r="NV564"/>
      <c r="NW564"/>
      <c r="NX564"/>
      <c r="NY564"/>
      <c r="NZ564"/>
      <c r="OA564"/>
      <c r="OB564"/>
      <c r="OC564"/>
      <c r="OD564"/>
      <c r="OE564"/>
      <c r="OF564"/>
      <c r="OG564"/>
      <c r="OH564"/>
      <c r="OI564"/>
      <c r="OJ564"/>
      <c r="OK564"/>
      <c r="OL564"/>
      <c r="OM564"/>
      <c r="ON564"/>
      <c r="OO564"/>
      <c r="OP564"/>
      <c r="OQ564"/>
      <c r="OR564"/>
      <c r="OS564"/>
      <c r="OT564"/>
      <c r="OU564"/>
      <c r="OV564"/>
      <c r="OW564"/>
      <c r="OX564"/>
      <c r="OY564"/>
      <c r="OZ564"/>
      <c r="PA564"/>
      <c r="PB564"/>
      <c r="PC564"/>
      <c r="PD564"/>
      <c r="PE564"/>
      <c r="PF564"/>
      <c r="PG564"/>
      <c r="PH564"/>
      <c r="PI564"/>
      <c r="PJ564"/>
      <c r="PK564"/>
      <c r="PL564"/>
      <c r="PM564"/>
      <c r="PN564"/>
      <c r="PO564"/>
      <c r="PP564"/>
      <c r="PQ564"/>
      <c r="PR564"/>
      <c r="PS564"/>
      <c r="PT564"/>
      <c r="PU564"/>
      <c r="PV564"/>
      <c r="PW564"/>
      <c r="PX564"/>
      <c r="PY564"/>
      <c r="PZ564"/>
      <c r="QA564"/>
      <c r="QB564"/>
      <c r="QC564"/>
      <c r="QD564"/>
      <c r="QE564"/>
      <c r="QF564"/>
      <c r="QG564"/>
      <c r="QH564"/>
      <c r="QI564"/>
      <c r="QJ564"/>
      <c r="QK564"/>
      <c r="QL564"/>
      <c r="QM564"/>
      <c r="QN564"/>
      <c r="QO564"/>
      <c r="QP564"/>
      <c r="QQ564"/>
      <c r="QR564"/>
      <c r="QS564"/>
      <c r="QT564"/>
      <c r="QU564"/>
      <c r="QV564"/>
      <c r="QW564"/>
      <c r="QX564"/>
      <c r="QY564"/>
      <c r="QZ564"/>
      <c r="RA564"/>
      <c r="RB564"/>
      <c r="RC564"/>
      <c r="RD564"/>
      <c r="RE564"/>
      <c r="RF564"/>
      <c r="RG564"/>
      <c r="RH564"/>
      <c r="RI564"/>
      <c r="RJ564"/>
      <c r="RK564"/>
      <c r="RL564"/>
      <c r="RM564"/>
      <c r="RN564"/>
      <c r="RO564"/>
      <c r="RP564"/>
      <c r="RQ564"/>
    </row>
    <row r="565" spans="1:485" s="165" customFormat="1" ht="13.5" thickBot="1" x14ac:dyDescent="0.25">
      <c r="A565" s="186">
        <v>55</v>
      </c>
      <c r="B565" s="200" t="s">
        <v>569</v>
      </c>
      <c r="C565" s="200" t="s">
        <v>890</v>
      </c>
      <c r="D565" s="201" t="s">
        <v>933</v>
      </c>
      <c r="E565" s="202">
        <f>8111038+8111038</f>
        <v>16222076</v>
      </c>
      <c r="F565" s="176">
        <v>0</v>
      </c>
      <c r="G565" s="174">
        <f t="shared" si="21"/>
        <v>-16222076</v>
      </c>
      <c r="H565" s="110">
        <f t="shared" si="22"/>
        <v>-1</v>
      </c>
      <c r="I565" s="173"/>
      <c r="J565" s="120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  <c r="JD565"/>
      <c r="JE565"/>
      <c r="JF565"/>
      <c r="JG565"/>
      <c r="JH565"/>
      <c r="JI565"/>
      <c r="JJ565"/>
      <c r="JK565"/>
      <c r="JL565"/>
      <c r="JM565"/>
      <c r="JN565"/>
      <c r="JO565"/>
      <c r="JP565"/>
      <c r="JQ565"/>
      <c r="JR565"/>
      <c r="JS565"/>
      <c r="JT565"/>
      <c r="JU565"/>
      <c r="JV565"/>
      <c r="JW565"/>
      <c r="JX565"/>
      <c r="JY565"/>
      <c r="JZ565"/>
      <c r="KA565"/>
      <c r="KB565"/>
      <c r="KC565"/>
      <c r="KD565"/>
      <c r="KE565"/>
      <c r="KF565"/>
      <c r="KG565"/>
      <c r="KH565"/>
      <c r="KI565"/>
      <c r="KJ565"/>
      <c r="KK565"/>
      <c r="KL565"/>
      <c r="KM565"/>
      <c r="KN565"/>
      <c r="KO565"/>
      <c r="KP565"/>
      <c r="KQ565"/>
      <c r="KR565"/>
      <c r="KS565"/>
      <c r="KT565"/>
      <c r="KU565"/>
      <c r="KV565"/>
      <c r="KW565"/>
      <c r="KX565"/>
      <c r="KY565"/>
      <c r="KZ565"/>
      <c r="LA565"/>
      <c r="LB565"/>
      <c r="LC565"/>
      <c r="LD565"/>
      <c r="LE565"/>
      <c r="LF565"/>
      <c r="LG565"/>
      <c r="LH565"/>
      <c r="LI565"/>
      <c r="LJ565"/>
      <c r="LK565"/>
      <c r="LL565"/>
      <c r="LM565"/>
      <c r="LN565"/>
      <c r="LO565"/>
      <c r="LP565"/>
      <c r="LQ565"/>
      <c r="LR565"/>
      <c r="LS565"/>
      <c r="LT565"/>
      <c r="LU565"/>
      <c r="LV565"/>
      <c r="LW565"/>
      <c r="LX565"/>
      <c r="LY565"/>
      <c r="LZ565"/>
      <c r="MA565"/>
      <c r="MB565"/>
      <c r="MC565"/>
      <c r="MD565"/>
      <c r="ME565"/>
      <c r="MF565"/>
      <c r="MG565"/>
      <c r="MH565"/>
      <c r="MI565"/>
      <c r="MJ565"/>
      <c r="MK565"/>
      <c r="ML565"/>
      <c r="MM565"/>
      <c r="MN565"/>
      <c r="MO565"/>
      <c r="MP565"/>
      <c r="MQ565"/>
      <c r="MR565"/>
      <c r="MS565"/>
      <c r="MT565"/>
      <c r="MU565"/>
      <c r="MV565"/>
      <c r="MW565"/>
      <c r="MX565"/>
      <c r="MY565"/>
      <c r="MZ565"/>
      <c r="NA565"/>
      <c r="NB565"/>
      <c r="NC565"/>
      <c r="ND565"/>
      <c r="NE565"/>
      <c r="NF565"/>
      <c r="NG565"/>
      <c r="NH565"/>
      <c r="NI565"/>
      <c r="NJ565"/>
      <c r="NK565"/>
      <c r="NL565"/>
      <c r="NM565"/>
      <c r="NN565"/>
      <c r="NO565"/>
      <c r="NP565"/>
      <c r="NQ565"/>
      <c r="NR565"/>
      <c r="NS565"/>
      <c r="NT565"/>
      <c r="NU565"/>
      <c r="NV565"/>
      <c r="NW565"/>
      <c r="NX565"/>
      <c r="NY565"/>
      <c r="NZ565"/>
      <c r="OA565"/>
      <c r="OB565"/>
      <c r="OC565"/>
      <c r="OD565"/>
      <c r="OE565"/>
      <c r="OF565"/>
      <c r="OG565"/>
      <c r="OH565"/>
      <c r="OI565"/>
      <c r="OJ565"/>
      <c r="OK565"/>
      <c r="OL565"/>
      <c r="OM565"/>
      <c r="ON565"/>
      <c r="OO565"/>
      <c r="OP565"/>
      <c r="OQ565"/>
      <c r="OR565"/>
      <c r="OS565"/>
      <c r="OT565"/>
      <c r="OU565"/>
      <c r="OV565"/>
      <c r="OW565"/>
      <c r="OX565"/>
      <c r="OY565"/>
      <c r="OZ565"/>
      <c r="PA565"/>
      <c r="PB565"/>
      <c r="PC565"/>
      <c r="PD565"/>
      <c r="PE565"/>
      <c r="PF565"/>
      <c r="PG565"/>
      <c r="PH565"/>
      <c r="PI565"/>
      <c r="PJ565"/>
      <c r="PK565"/>
      <c r="PL565"/>
      <c r="PM565"/>
      <c r="PN565"/>
      <c r="PO565"/>
      <c r="PP565"/>
      <c r="PQ565"/>
      <c r="PR565"/>
      <c r="PS565"/>
      <c r="PT565"/>
      <c r="PU565"/>
      <c r="PV565"/>
      <c r="PW565"/>
      <c r="PX565"/>
      <c r="PY565"/>
      <c r="PZ565"/>
      <c r="QA565"/>
      <c r="QB565"/>
      <c r="QC565"/>
      <c r="QD565"/>
      <c r="QE565"/>
      <c r="QF565"/>
      <c r="QG565"/>
      <c r="QH565"/>
      <c r="QI565"/>
      <c r="QJ565"/>
      <c r="QK565"/>
      <c r="QL565"/>
      <c r="QM565"/>
      <c r="QN565"/>
      <c r="QO565"/>
      <c r="QP565"/>
      <c r="QQ565"/>
      <c r="QR565"/>
      <c r="QS565"/>
      <c r="QT565"/>
      <c r="QU565"/>
      <c r="QV565"/>
      <c r="QW565"/>
      <c r="QX565"/>
      <c r="QY565"/>
      <c r="QZ565"/>
      <c r="RA565"/>
      <c r="RB565"/>
      <c r="RC565"/>
      <c r="RD565"/>
      <c r="RE565"/>
      <c r="RF565"/>
      <c r="RG565"/>
      <c r="RH565"/>
      <c r="RI565"/>
      <c r="RJ565"/>
      <c r="RK565"/>
      <c r="RL565"/>
      <c r="RM565"/>
      <c r="RN565"/>
      <c r="RO565"/>
      <c r="RP565"/>
      <c r="RQ565"/>
    </row>
    <row r="566" spans="1:485" x14ac:dyDescent="0.2">
      <c r="A566" s="166" t="s">
        <v>568</v>
      </c>
      <c r="B566" s="167" t="s">
        <v>569</v>
      </c>
      <c r="C566" s="167" t="s">
        <v>909</v>
      </c>
      <c r="D566" s="167" t="s">
        <v>910</v>
      </c>
      <c r="E566" s="169">
        <v>0</v>
      </c>
      <c r="F566" s="175">
        <v>159568</v>
      </c>
      <c r="G566" s="103">
        <f t="shared" ref="G566:G567" si="23">SUM(F566-E566)</f>
        <v>159568</v>
      </c>
      <c r="H566" s="71">
        <v>1</v>
      </c>
      <c r="I566" s="172"/>
      <c r="J566" s="168"/>
    </row>
    <row r="567" spans="1:485" ht="13.5" thickBot="1" x14ac:dyDescent="0.25">
      <c r="A567" s="162" t="s">
        <v>568</v>
      </c>
      <c r="B567" s="163" t="s">
        <v>569</v>
      </c>
      <c r="C567" s="163" t="s">
        <v>911</v>
      </c>
      <c r="D567" s="163" t="s">
        <v>912</v>
      </c>
      <c r="E567" s="170">
        <v>0</v>
      </c>
      <c r="F567" s="176">
        <v>633655</v>
      </c>
      <c r="G567" s="174">
        <f t="shared" si="23"/>
        <v>633655</v>
      </c>
      <c r="H567" s="110">
        <v>1</v>
      </c>
      <c r="I567" s="173"/>
      <c r="J567" s="120"/>
    </row>
    <row r="568" spans="1:485" ht="13.5" thickBot="1" x14ac:dyDescent="0.25">
      <c r="A568" s="186" t="s">
        <v>939</v>
      </c>
      <c r="B568" s="187"/>
      <c r="C568" s="187"/>
      <c r="D568" s="188"/>
      <c r="E568" s="176">
        <f>SUM(E564:E567)</f>
        <v>19567895</v>
      </c>
      <c r="F568" s="176">
        <f>SUM(F564:F567)</f>
        <v>793223</v>
      </c>
      <c r="G568" s="171">
        <f>SUM(G563:G567)</f>
        <v>-18774672</v>
      </c>
      <c r="H568" s="189"/>
      <c r="I568" s="119"/>
      <c r="J568" s="120"/>
    </row>
    <row r="569" spans="1:485" x14ac:dyDescent="0.2">
      <c r="E569" s="38"/>
    </row>
    <row r="570" spans="1:485" s="143" customFormat="1" x14ac:dyDescent="0.2">
      <c r="A570" s="142">
        <f>SUM(A552)</f>
        <v>542</v>
      </c>
      <c r="B570" s="143" t="s">
        <v>924</v>
      </c>
      <c r="E570" s="144">
        <f>SUM(E552+E562+E568)</f>
        <v>1838402833</v>
      </c>
      <c r="F570" s="144">
        <f>SUM(F552+F562+F568)</f>
        <v>2239258620</v>
      </c>
      <c r="G570" s="144">
        <f>SUM(G552+G562+G568)</f>
        <v>400855787</v>
      </c>
      <c r="I570" s="145"/>
      <c r="J570" s="145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  <c r="IZ570"/>
      <c r="JA570"/>
      <c r="JB570"/>
      <c r="JC570"/>
      <c r="JD570"/>
      <c r="JE570"/>
      <c r="JF570"/>
      <c r="JG570"/>
      <c r="JH570"/>
      <c r="JI570"/>
      <c r="JJ570"/>
      <c r="JK570"/>
      <c r="JL570"/>
      <c r="JM570"/>
      <c r="JN570"/>
      <c r="JO570"/>
      <c r="JP570"/>
      <c r="JQ570"/>
      <c r="JR570"/>
      <c r="JS570"/>
      <c r="JT570"/>
      <c r="JU570"/>
      <c r="JV570"/>
      <c r="JW570"/>
      <c r="JX570"/>
      <c r="JY570"/>
      <c r="JZ570"/>
      <c r="KA570"/>
      <c r="KB570"/>
      <c r="KC570"/>
      <c r="KD570"/>
      <c r="KE570"/>
      <c r="KF570"/>
      <c r="KG570"/>
      <c r="KH570"/>
      <c r="KI570"/>
      <c r="KJ570"/>
      <c r="KK570"/>
      <c r="KL570"/>
      <c r="KM570"/>
      <c r="KN570"/>
      <c r="KO570"/>
      <c r="KP570"/>
      <c r="KQ570"/>
      <c r="KR570"/>
      <c r="KS570"/>
      <c r="KT570"/>
      <c r="KU570"/>
      <c r="KV570"/>
      <c r="KW570"/>
      <c r="KX570"/>
      <c r="KY570"/>
      <c r="KZ570"/>
      <c r="LA570"/>
      <c r="LB570"/>
      <c r="LC570"/>
      <c r="LD570"/>
      <c r="LE570"/>
      <c r="LF570"/>
      <c r="LG570"/>
      <c r="LH570"/>
      <c r="LI570"/>
      <c r="LJ570"/>
      <c r="LK570"/>
      <c r="LL570"/>
      <c r="LM570"/>
      <c r="LN570"/>
      <c r="LO570"/>
      <c r="LP570"/>
      <c r="LQ570"/>
      <c r="LR570"/>
      <c r="LS570"/>
      <c r="LT570"/>
      <c r="LU570"/>
      <c r="LV570"/>
      <c r="LW570"/>
      <c r="LX570"/>
      <c r="LY570"/>
      <c r="LZ570"/>
      <c r="MA570"/>
      <c r="MB570"/>
      <c r="MC570"/>
      <c r="MD570"/>
      <c r="ME570"/>
      <c r="MF570"/>
      <c r="MG570"/>
      <c r="MH570"/>
      <c r="MI570"/>
      <c r="MJ570"/>
      <c r="MK570"/>
      <c r="ML570"/>
      <c r="MM570"/>
      <c r="MN570"/>
      <c r="MO570"/>
      <c r="MP570"/>
      <c r="MQ570"/>
      <c r="MR570"/>
      <c r="MS570"/>
      <c r="MT570"/>
      <c r="MU570"/>
      <c r="MV570"/>
      <c r="MW570"/>
      <c r="MX570"/>
      <c r="MY570"/>
      <c r="MZ570"/>
      <c r="NA570"/>
      <c r="NB570"/>
      <c r="NC570"/>
      <c r="ND570"/>
      <c r="NE570"/>
      <c r="NF570"/>
      <c r="NG570"/>
      <c r="NH570"/>
      <c r="NI570"/>
      <c r="NJ570"/>
      <c r="NK570"/>
      <c r="NL570"/>
      <c r="NM570"/>
      <c r="NN570"/>
      <c r="NO570"/>
      <c r="NP570"/>
      <c r="NQ570"/>
      <c r="NR570"/>
      <c r="NS570"/>
      <c r="NT570"/>
      <c r="NU570"/>
      <c r="NV570"/>
      <c r="NW570"/>
      <c r="NX570"/>
      <c r="NY570"/>
      <c r="NZ570"/>
      <c r="OA570"/>
      <c r="OB570"/>
      <c r="OC570"/>
      <c r="OD570"/>
      <c r="OE570"/>
      <c r="OF570"/>
      <c r="OG570"/>
      <c r="OH570"/>
      <c r="OI570"/>
      <c r="OJ570"/>
      <c r="OK570"/>
      <c r="OL570"/>
      <c r="OM570"/>
      <c r="ON570"/>
      <c r="OO570"/>
      <c r="OP570"/>
      <c r="OQ570"/>
      <c r="OR570"/>
      <c r="OS570"/>
      <c r="OT570"/>
      <c r="OU570"/>
      <c r="OV570"/>
      <c r="OW570"/>
      <c r="OX570"/>
      <c r="OY570"/>
      <c r="OZ570"/>
      <c r="PA570"/>
      <c r="PB570"/>
      <c r="PC570"/>
      <c r="PD570"/>
      <c r="PE570"/>
      <c r="PF570"/>
      <c r="PG570"/>
      <c r="PH570"/>
      <c r="PI570"/>
      <c r="PJ570"/>
      <c r="PK570"/>
      <c r="PL570"/>
      <c r="PM570"/>
      <c r="PN570"/>
      <c r="PO570"/>
      <c r="PP570"/>
      <c r="PQ570"/>
      <c r="PR570"/>
      <c r="PS570"/>
      <c r="PT570"/>
      <c r="PU570"/>
      <c r="PV570"/>
      <c r="PW570"/>
      <c r="PX570"/>
      <c r="PY570"/>
      <c r="PZ570"/>
      <c r="QA570"/>
      <c r="QB570"/>
      <c r="QC570"/>
      <c r="QD570"/>
      <c r="QE570"/>
      <c r="QF570"/>
      <c r="QG570"/>
      <c r="QH570"/>
      <c r="QI570"/>
      <c r="QJ570"/>
      <c r="QK570"/>
      <c r="QL570"/>
      <c r="QM570"/>
      <c r="QN570"/>
      <c r="QO570"/>
      <c r="QP570"/>
      <c r="QQ570"/>
      <c r="QR570"/>
      <c r="QS570"/>
      <c r="QT570"/>
      <c r="QU570"/>
      <c r="QV570"/>
      <c r="QW570"/>
      <c r="QX570"/>
      <c r="QY570"/>
      <c r="QZ570"/>
      <c r="RA570"/>
      <c r="RB570"/>
      <c r="RC570"/>
      <c r="RD570"/>
      <c r="RE570"/>
      <c r="RF570"/>
      <c r="RG570"/>
      <c r="RH570"/>
      <c r="RI570"/>
      <c r="RJ570"/>
      <c r="RK570"/>
      <c r="RL570"/>
      <c r="RM570"/>
      <c r="RN570"/>
      <c r="RO570"/>
      <c r="RP570"/>
      <c r="RQ570"/>
    </row>
    <row r="578" ht="12.75" customHeight="1" x14ac:dyDescent="0.2"/>
    <row r="585" ht="13.5" customHeight="1" x14ac:dyDescent="0.2"/>
  </sheetData>
  <sortState ref="M430:Q443">
    <sortCondition ref="M430:M443"/>
    <sortCondition ref="O430:O443"/>
  </sortState>
  <mergeCells count="6">
    <mergeCell ref="A5:D6"/>
    <mergeCell ref="A554:J554"/>
    <mergeCell ref="A555:J557"/>
    <mergeCell ref="A563:J563"/>
    <mergeCell ref="I1:I8"/>
    <mergeCell ref="J1:J8"/>
  </mergeCells>
  <conditionalFormatting sqref="H562 I9:J551">
    <cfRule type="cellIs" dxfId="21" priority="66" operator="lessThan">
      <formula>0</formula>
    </cfRule>
  </conditionalFormatting>
  <conditionalFormatting sqref="G9 G551:G553">
    <cfRule type="cellIs" dxfId="20" priority="67" operator="lessThan">
      <formula>0</formula>
    </cfRule>
  </conditionalFormatting>
  <conditionalFormatting sqref="H9 H551:H552">
    <cfRule type="cellIs" dxfId="19" priority="62" operator="lessThan">
      <formula>0</formula>
    </cfRule>
  </conditionalFormatting>
  <conditionalFormatting sqref="G10:G550">
    <cfRule type="cellIs" dxfId="18" priority="57" operator="lessThan">
      <formula>0</formula>
    </cfRule>
  </conditionalFormatting>
  <conditionalFormatting sqref="G566">
    <cfRule type="cellIs" dxfId="17" priority="47" operator="lessThan">
      <formula>0</formula>
    </cfRule>
  </conditionalFormatting>
  <conditionalFormatting sqref="G567">
    <cfRule type="cellIs" dxfId="16" priority="49" operator="lessThan">
      <formula>0</formula>
    </cfRule>
  </conditionalFormatting>
  <conditionalFormatting sqref="I562:J562 I558:J560">
    <cfRule type="cellIs" dxfId="15" priority="55" operator="lessThan">
      <formula>0</formula>
    </cfRule>
    <cfRule type="cellIs" priority="56" operator="lessThan">
      <formula>0</formula>
    </cfRule>
  </conditionalFormatting>
  <conditionalFormatting sqref="G562">
    <cfRule type="cellIs" dxfId="14" priority="52" operator="lessThan">
      <formula>0</formula>
    </cfRule>
  </conditionalFormatting>
  <conditionalFormatting sqref="I561:J561">
    <cfRule type="cellIs" dxfId="13" priority="53" operator="lessThan">
      <formula>0</formula>
    </cfRule>
    <cfRule type="cellIs" priority="54" operator="lessThan">
      <formula>0</formula>
    </cfRule>
  </conditionalFormatting>
  <conditionalFormatting sqref="H568">
    <cfRule type="cellIs" dxfId="12" priority="50" operator="lessThan">
      <formula>0</formula>
    </cfRule>
    <cfRule type="cellIs" priority="51" operator="lessThan">
      <formula>0</formula>
    </cfRule>
  </conditionalFormatting>
  <conditionalFormatting sqref="G568">
    <cfRule type="cellIs" dxfId="11" priority="48" operator="lessThan">
      <formula>0</formula>
    </cfRule>
  </conditionalFormatting>
  <conditionalFormatting sqref="G567">
    <cfRule type="cellIs" dxfId="10" priority="45" operator="lessThan">
      <formula>0</formula>
    </cfRule>
  </conditionalFormatting>
  <conditionalFormatting sqref="G566">
    <cfRule type="cellIs" dxfId="9" priority="46" operator="lessThan">
      <formula>0</formula>
    </cfRule>
  </conditionalFormatting>
  <conditionalFormatting sqref="G558:G561">
    <cfRule type="cellIs" dxfId="8" priority="43" operator="lessThan">
      <formula>0</formula>
    </cfRule>
  </conditionalFormatting>
  <conditionalFormatting sqref="H10:H550">
    <cfRule type="cellIs" dxfId="7" priority="9" operator="lessThan">
      <formula>0</formula>
    </cfRule>
  </conditionalFormatting>
  <conditionalFormatting sqref="H558:H561">
    <cfRule type="cellIs" dxfId="6" priority="8" operator="lessThan">
      <formula>0</formula>
    </cfRule>
  </conditionalFormatting>
  <conditionalFormatting sqref="H566:H567">
    <cfRule type="cellIs" dxfId="5" priority="7" operator="lessThan">
      <formula>0</formula>
    </cfRule>
  </conditionalFormatting>
  <conditionalFormatting sqref="G564">
    <cfRule type="cellIs" dxfId="4" priority="5" operator="lessThan">
      <formula>0</formula>
    </cfRule>
  </conditionalFormatting>
  <conditionalFormatting sqref="G565">
    <cfRule type="cellIs" dxfId="3" priority="6" operator="lessThan">
      <formula>0</formula>
    </cfRule>
  </conditionalFormatting>
  <conditionalFormatting sqref="G565">
    <cfRule type="cellIs" dxfId="2" priority="3" operator="lessThan">
      <formula>0</formula>
    </cfRule>
  </conditionalFormatting>
  <conditionalFormatting sqref="G564">
    <cfRule type="cellIs" dxfId="1" priority="4" operator="lessThan">
      <formula>0</formula>
    </cfRule>
  </conditionalFormatting>
  <conditionalFormatting sqref="H564:H565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1" orientation="portrait" r:id="rId1"/>
  <headerFooter>
    <oddHeader>&amp;L&amp;"Times,Regular"FY18 Comp of FY18 Initial 07/17/17 vs 
FY19 Initial 07/12/18 State Aid Allocation&amp;C&amp;"Times,Regular"Oklahoma State Department of Education&amp;R&amp;"Times,Regular"07/12/18</oddHeader>
    <oddFooter>&amp;L&amp;"Times,Regular"State Aid Section
Tab &amp;A&amp;C&amp;"Times,Regular"&amp;P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 060818 vs FY19 071218</vt:lpstr>
      <vt:lpstr>FY18 071717 vs FY19 071218</vt:lpstr>
      <vt:lpstr>'FY18 060818 vs FY19 071218'!Print_Area</vt:lpstr>
      <vt:lpstr>'FY18 071717 vs FY19 071218'!Print_Area</vt:lpstr>
      <vt:lpstr>'FY18 060818 vs FY19 071218'!Print_Titles</vt:lpstr>
      <vt:lpstr>'FY18 071717 vs FY19 071218'!Print_Titles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2018-07-13T15:06:34Z</cp:lastPrinted>
  <dcterms:created xsi:type="dcterms:W3CDTF">2015-07-01T17:30:33Z</dcterms:created>
  <dcterms:modified xsi:type="dcterms:W3CDTF">2018-08-13T18:59:07Z</dcterms:modified>
</cp:coreProperties>
</file>