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2816" tabRatio="938"/>
  </bookViews>
  <sheets>
    <sheet name="Current Yr Comp" sheetId="4" r:id="rId1"/>
    <sheet name="Current vs Prior Yr" sheetId="5" r:id="rId2"/>
  </sheets>
  <definedNames>
    <definedName name="_xlnm.Print_Area" localSheetId="1">'Current vs Prior Yr'!$A$9:$L$595</definedName>
    <definedName name="_xlnm.Print_Area" localSheetId="0">'Current Yr Comp'!$A$9:$J$554</definedName>
    <definedName name="_xlnm.Print_Titles" localSheetId="1">'Current vs Prior Yr'!$1:$8</definedName>
    <definedName name="_xlnm.Print_Titles" localSheetId="0">'Current Yr Comp'!$1:$8</definedName>
  </definedNames>
  <calcPr calcId="145621"/>
</workbook>
</file>

<file path=xl/calcChain.xml><?xml version="1.0" encoding="utf-8"?>
<calcChain xmlns="http://schemas.openxmlformats.org/spreadsheetml/2006/main">
  <c r="G592" i="5" l="1"/>
  <c r="G591" i="5"/>
  <c r="G590" i="5"/>
  <c r="G586" i="5"/>
  <c r="G587" i="5" s="1"/>
  <c r="G582" i="5"/>
  <c r="G581" i="5"/>
  <c r="G577" i="5"/>
  <c r="G578" i="5" s="1"/>
  <c r="G569" i="5"/>
  <c r="G565" i="5"/>
  <c r="G564" i="5"/>
  <c r="G560" i="5"/>
  <c r="G559" i="5"/>
  <c r="G561" i="5" s="1"/>
  <c r="F554" i="5"/>
  <c r="E554" i="5"/>
  <c r="F593" i="5"/>
  <c r="F587" i="5"/>
  <c r="F582" i="5"/>
  <c r="F578" i="5"/>
  <c r="F572" i="5"/>
  <c r="F573" i="5"/>
  <c r="F566" i="5"/>
  <c r="F561" i="5"/>
  <c r="E593" i="5"/>
  <c r="E587" i="5"/>
  <c r="E582" i="5"/>
  <c r="E578" i="5"/>
  <c r="E572" i="5"/>
  <c r="G572" i="5" s="1"/>
  <c r="E571" i="5"/>
  <c r="E570" i="5"/>
  <c r="G570" i="5" s="1"/>
  <c r="E566" i="5"/>
  <c r="E561" i="5"/>
  <c r="G573" i="5" l="1"/>
  <c r="E573" i="5"/>
  <c r="G566" i="5"/>
  <c r="G571" i="5"/>
  <c r="G593" i="5"/>
  <c r="G552" i="5"/>
  <c r="I552" i="5" s="1"/>
  <c r="J552" i="5" s="1"/>
  <c r="G551" i="5"/>
  <c r="I551" i="5" s="1"/>
  <c r="J551" i="5" s="1"/>
  <c r="G550" i="5"/>
  <c r="I550" i="5" s="1"/>
  <c r="J550" i="5" s="1"/>
  <c r="G549" i="5"/>
  <c r="I549" i="5" s="1"/>
  <c r="J549" i="5" s="1"/>
  <c r="G548" i="5"/>
  <c r="I548" i="5" s="1"/>
  <c r="J548" i="5" s="1"/>
  <c r="G547" i="5"/>
  <c r="I547" i="5" s="1"/>
  <c r="J547" i="5" s="1"/>
  <c r="G546" i="5"/>
  <c r="I546" i="5" s="1"/>
  <c r="J546" i="5" s="1"/>
  <c r="G545" i="5"/>
  <c r="I545" i="5" s="1"/>
  <c r="J545" i="5" s="1"/>
  <c r="G544" i="5"/>
  <c r="I544" i="5" s="1"/>
  <c r="J544" i="5" s="1"/>
  <c r="G543" i="5"/>
  <c r="I543" i="5" s="1"/>
  <c r="J543" i="5" s="1"/>
  <c r="G542" i="5"/>
  <c r="I542" i="5" s="1"/>
  <c r="J542" i="5" s="1"/>
  <c r="G541" i="5"/>
  <c r="I541" i="5" s="1"/>
  <c r="J541" i="5" s="1"/>
  <c r="G540" i="5"/>
  <c r="I540" i="5" s="1"/>
  <c r="J540" i="5" s="1"/>
  <c r="G539" i="5"/>
  <c r="I539" i="5" s="1"/>
  <c r="J539" i="5" s="1"/>
  <c r="G538" i="5"/>
  <c r="I538" i="5" s="1"/>
  <c r="J538" i="5" s="1"/>
  <c r="G537" i="5"/>
  <c r="I537" i="5" s="1"/>
  <c r="J537" i="5" s="1"/>
  <c r="G536" i="5"/>
  <c r="I536" i="5" s="1"/>
  <c r="J536" i="5" s="1"/>
  <c r="G535" i="5"/>
  <c r="I535" i="5" s="1"/>
  <c r="J535" i="5" s="1"/>
  <c r="G534" i="5"/>
  <c r="I534" i="5" s="1"/>
  <c r="J534" i="5" s="1"/>
  <c r="G533" i="5"/>
  <c r="I533" i="5" s="1"/>
  <c r="J533" i="5" s="1"/>
  <c r="G532" i="5"/>
  <c r="I532" i="5" s="1"/>
  <c r="J532" i="5" s="1"/>
  <c r="G531" i="5"/>
  <c r="I531" i="5" s="1"/>
  <c r="J531" i="5" s="1"/>
  <c r="G530" i="5"/>
  <c r="I530" i="5" s="1"/>
  <c r="J530" i="5" s="1"/>
  <c r="G529" i="5"/>
  <c r="I529" i="5" s="1"/>
  <c r="J529" i="5" s="1"/>
  <c r="G528" i="5"/>
  <c r="I528" i="5" s="1"/>
  <c r="J528" i="5" s="1"/>
  <c r="G527" i="5"/>
  <c r="I527" i="5" s="1"/>
  <c r="J527" i="5" s="1"/>
  <c r="G526" i="5"/>
  <c r="I526" i="5" s="1"/>
  <c r="J526" i="5" s="1"/>
  <c r="G525" i="5"/>
  <c r="I525" i="5" s="1"/>
  <c r="J525" i="5" s="1"/>
  <c r="G524" i="5"/>
  <c r="I524" i="5" s="1"/>
  <c r="J524" i="5" s="1"/>
  <c r="G523" i="5"/>
  <c r="I523" i="5" s="1"/>
  <c r="J523" i="5" s="1"/>
  <c r="G522" i="5"/>
  <c r="I522" i="5" s="1"/>
  <c r="J522" i="5" s="1"/>
  <c r="G521" i="5"/>
  <c r="I521" i="5" s="1"/>
  <c r="J521" i="5" s="1"/>
  <c r="G520" i="5"/>
  <c r="I520" i="5" s="1"/>
  <c r="J520" i="5" s="1"/>
  <c r="G519" i="5"/>
  <c r="I519" i="5" s="1"/>
  <c r="J519" i="5" s="1"/>
  <c r="G518" i="5"/>
  <c r="I518" i="5" s="1"/>
  <c r="J518" i="5" s="1"/>
  <c r="G517" i="5"/>
  <c r="I517" i="5" s="1"/>
  <c r="J517" i="5" s="1"/>
  <c r="G516" i="5"/>
  <c r="I516" i="5" s="1"/>
  <c r="J516" i="5" s="1"/>
  <c r="G515" i="5"/>
  <c r="I515" i="5" s="1"/>
  <c r="J515" i="5" s="1"/>
  <c r="G514" i="5"/>
  <c r="I514" i="5" s="1"/>
  <c r="J514" i="5" s="1"/>
  <c r="G513" i="5"/>
  <c r="I513" i="5" s="1"/>
  <c r="J513" i="5" s="1"/>
  <c r="G512" i="5"/>
  <c r="I512" i="5" s="1"/>
  <c r="J512" i="5" s="1"/>
  <c r="G511" i="5"/>
  <c r="I511" i="5" s="1"/>
  <c r="J511" i="5" s="1"/>
  <c r="G510" i="5"/>
  <c r="I510" i="5" s="1"/>
  <c r="J510" i="5" s="1"/>
  <c r="G509" i="5"/>
  <c r="I509" i="5" s="1"/>
  <c r="J509" i="5" s="1"/>
  <c r="G508" i="5"/>
  <c r="I508" i="5" s="1"/>
  <c r="J508" i="5" s="1"/>
  <c r="G507" i="5"/>
  <c r="I507" i="5" s="1"/>
  <c r="J507" i="5" s="1"/>
  <c r="G506" i="5"/>
  <c r="I506" i="5" s="1"/>
  <c r="J506" i="5" s="1"/>
  <c r="G505" i="5"/>
  <c r="I505" i="5" s="1"/>
  <c r="J505" i="5" s="1"/>
  <c r="G504" i="5"/>
  <c r="I504" i="5" s="1"/>
  <c r="J504" i="5" s="1"/>
  <c r="G503" i="5"/>
  <c r="I503" i="5" s="1"/>
  <c r="J503" i="5" s="1"/>
  <c r="G502" i="5"/>
  <c r="I502" i="5" s="1"/>
  <c r="J502" i="5" s="1"/>
  <c r="G501" i="5"/>
  <c r="I501" i="5" s="1"/>
  <c r="J501" i="5" s="1"/>
  <c r="G500" i="5"/>
  <c r="I500" i="5" s="1"/>
  <c r="J500" i="5" s="1"/>
  <c r="G499" i="5"/>
  <c r="I499" i="5" s="1"/>
  <c r="J499" i="5" s="1"/>
  <c r="G498" i="5"/>
  <c r="I498" i="5" s="1"/>
  <c r="J498" i="5" s="1"/>
  <c r="G497" i="5"/>
  <c r="I497" i="5" s="1"/>
  <c r="J497" i="5" s="1"/>
  <c r="G496" i="5"/>
  <c r="I496" i="5" s="1"/>
  <c r="J496" i="5" s="1"/>
  <c r="G495" i="5"/>
  <c r="I495" i="5" s="1"/>
  <c r="J495" i="5" s="1"/>
  <c r="G494" i="5"/>
  <c r="I494" i="5" s="1"/>
  <c r="J494" i="5" s="1"/>
  <c r="G493" i="5"/>
  <c r="I493" i="5" s="1"/>
  <c r="J493" i="5" s="1"/>
  <c r="G492" i="5"/>
  <c r="I492" i="5" s="1"/>
  <c r="J492" i="5" s="1"/>
  <c r="G491" i="5"/>
  <c r="I491" i="5" s="1"/>
  <c r="J491" i="5" s="1"/>
  <c r="G490" i="5"/>
  <c r="I490" i="5" s="1"/>
  <c r="J490" i="5" s="1"/>
  <c r="G489" i="5"/>
  <c r="I489" i="5" s="1"/>
  <c r="J489" i="5" s="1"/>
  <c r="G488" i="5"/>
  <c r="I488" i="5" s="1"/>
  <c r="J488" i="5" s="1"/>
  <c r="G487" i="5"/>
  <c r="I487" i="5" s="1"/>
  <c r="J487" i="5" s="1"/>
  <c r="G486" i="5"/>
  <c r="I486" i="5" s="1"/>
  <c r="J486" i="5" s="1"/>
  <c r="G485" i="5"/>
  <c r="I485" i="5" s="1"/>
  <c r="J485" i="5" s="1"/>
  <c r="G484" i="5"/>
  <c r="I484" i="5" s="1"/>
  <c r="J484" i="5" s="1"/>
  <c r="G483" i="5"/>
  <c r="I483" i="5" s="1"/>
  <c r="J483" i="5" s="1"/>
  <c r="G482" i="5"/>
  <c r="I482" i="5" s="1"/>
  <c r="J482" i="5" s="1"/>
  <c r="G481" i="5"/>
  <c r="I481" i="5" s="1"/>
  <c r="J481" i="5" s="1"/>
  <c r="G480" i="5"/>
  <c r="I480" i="5" s="1"/>
  <c r="J480" i="5" s="1"/>
  <c r="G479" i="5"/>
  <c r="I479" i="5" s="1"/>
  <c r="J479" i="5" s="1"/>
  <c r="G478" i="5"/>
  <c r="I478" i="5" s="1"/>
  <c r="J478" i="5" s="1"/>
  <c r="G477" i="5"/>
  <c r="I477" i="5" s="1"/>
  <c r="J477" i="5" s="1"/>
  <c r="G476" i="5"/>
  <c r="I476" i="5" s="1"/>
  <c r="J476" i="5" s="1"/>
  <c r="G475" i="5"/>
  <c r="I475" i="5" s="1"/>
  <c r="J475" i="5" s="1"/>
  <c r="G474" i="5"/>
  <c r="I474" i="5" s="1"/>
  <c r="J474" i="5" s="1"/>
  <c r="G473" i="5"/>
  <c r="I473" i="5" s="1"/>
  <c r="J473" i="5" s="1"/>
  <c r="G472" i="5"/>
  <c r="I472" i="5" s="1"/>
  <c r="J472" i="5" s="1"/>
  <c r="G471" i="5"/>
  <c r="I471" i="5" s="1"/>
  <c r="J471" i="5" s="1"/>
  <c r="G470" i="5"/>
  <c r="I470" i="5" s="1"/>
  <c r="J470" i="5" s="1"/>
  <c r="G469" i="5"/>
  <c r="I469" i="5" s="1"/>
  <c r="J469" i="5" s="1"/>
  <c r="G468" i="5"/>
  <c r="I468" i="5" s="1"/>
  <c r="J468" i="5" s="1"/>
  <c r="G467" i="5"/>
  <c r="I467" i="5" s="1"/>
  <c r="J467" i="5" s="1"/>
  <c r="G466" i="5"/>
  <c r="I466" i="5" s="1"/>
  <c r="J466" i="5" s="1"/>
  <c r="G465" i="5"/>
  <c r="I465" i="5" s="1"/>
  <c r="J465" i="5" s="1"/>
  <c r="G464" i="5"/>
  <c r="I464" i="5" s="1"/>
  <c r="J464" i="5" s="1"/>
  <c r="G463" i="5"/>
  <c r="I463" i="5" s="1"/>
  <c r="J463" i="5" s="1"/>
  <c r="G462" i="5"/>
  <c r="I462" i="5" s="1"/>
  <c r="J462" i="5" s="1"/>
  <c r="G461" i="5"/>
  <c r="I461" i="5" s="1"/>
  <c r="J461" i="5" s="1"/>
  <c r="G460" i="5"/>
  <c r="I460" i="5" s="1"/>
  <c r="J460" i="5" s="1"/>
  <c r="G459" i="5"/>
  <c r="I459" i="5" s="1"/>
  <c r="J459" i="5" s="1"/>
  <c r="G458" i="5"/>
  <c r="I458" i="5" s="1"/>
  <c r="J458" i="5" s="1"/>
  <c r="G457" i="5"/>
  <c r="I457" i="5" s="1"/>
  <c r="J457" i="5" s="1"/>
  <c r="G456" i="5"/>
  <c r="I456" i="5" s="1"/>
  <c r="J456" i="5" s="1"/>
  <c r="G455" i="5"/>
  <c r="I455" i="5" s="1"/>
  <c r="J455" i="5" s="1"/>
  <c r="G454" i="5"/>
  <c r="I454" i="5" s="1"/>
  <c r="J454" i="5" s="1"/>
  <c r="G453" i="5"/>
  <c r="I453" i="5" s="1"/>
  <c r="J453" i="5" s="1"/>
  <c r="G452" i="5"/>
  <c r="I452" i="5" s="1"/>
  <c r="J452" i="5" s="1"/>
  <c r="G451" i="5"/>
  <c r="I451" i="5" s="1"/>
  <c r="J451" i="5" s="1"/>
  <c r="G450" i="5"/>
  <c r="I450" i="5" s="1"/>
  <c r="J450" i="5" s="1"/>
  <c r="G449" i="5"/>
  <c r="I449" i="5" s="1"/>
  <c r="J449" i="5" s="1"/>
  <c r="G448" i="5"/>
  <c r="I448" i="5" s="1"/>
  <c r="J448" i="5" s="1"/>
  <c r="G447" i="5"/>
  <c r="I447" i="5" s="1"/>
  <c r="J447" i="5" s="1"/>
  <c r="G446" i="5"/>
  <c r="I446" i="5" s="1"/>
  <c r="J446" i="5" s="1"/>
  <c r="G445" i="5"/>
  <c r="I445" i="5" s="1"/>
  <c r="J445" i="5" s="1"/>
  <c r="G444" i="5"/>
  <c r="I444" i="5" s="1"/>
  <c r="J444" i="5" s="1"/>
  <c r="G443" i="5"/>
  <c r="I443" i="5" s="1"/>
  <c r="J443" i="5" s="1"/>
  <c r="G442" i="5"/>
  <c r="I442" i="5" s="1"/>
  <c r="J442" i="5" s="1"/>
  <c r="G441" i="5"/>
  <c r="I441" i="5" s="1"/>
  <c r="J441" i="5" s="1"/>
  <c r="G440" i="5"/>
  <c r="I440" i="5" s="1"/>
  <c r="J440" i="5" s="1"/>
  <c r="G439" i="5"/>
  <c r="I439" i="5" s="1"/>
  <c r="J439" i="5" s="1"/>
  <c r="G438" i="5"/>
  <c r="I438" i="5" s="1"/>
  <c r="J438" i="5" s="1"/>
  <c r="G437" i="5"/>
  <c r="I437" i="5" s="1"/>
  <c r="J437" i="5" s="1"/>
  <c r="G436" i="5"/>
  <c r="I436" i="5" s="1"/>
  <c r="J436" i="5" s="1"/>
  <c r="G435" i="5"/>
  <c r="I435" i="5" s="1"/>
  <c r="J435" i="5" s="1"/>
  <c r="G434" i="5"/>
  <c r="I434" i="5" s="1"/>
  <c r="J434" i="5" s="1"/>
  <c r="G433" i="5"/>
  <c r="I433" i="5" s="1"/>
  <c r="J433" i="5" s="1"/>
  <c r="G432" i="5"/>
  <c r="I432" i="5" s="1"/>
  <c r="J432" i="5" s="1"/>
  <c r="G431" i="5"/>
  <c r="I431" i="5" s="1"/>
  <c r="J431" i="5" s="1"/>
  <c r="G430" i="5"/>
  <c r="I430" i="5" s="1"/>
  <c r="J430" i="5" s="1"/>
  <c r="G429" i="5"/>
  <c r="I429" i="5" s="1"/>
  <c r="J429" i="5" s="1"/>
  <c r="G428" i="5"/>
  <c r="I428" i="5" s="1"/>
  <c r="J428" i="5" s="1"/>
  <c r="G427" i="5"/>
  <c r="I427" i="5" s="1"/>
  <c r="J427" i="5" s="1"/>
  <c r="G426" i="5"/>
  <c r="I426" i="5" s="1"/>
  <c r="J426" i="5" s="1"/>
  <c r="G425" i="5"/>
  <c r="I425" i="5" s="1"/>
  <c r="J425" i="5" s="1"/>
  <c r="G424" i="5"/>
  <c r="I424" i="5" s="1"/>
  <c r="J424" i="5" s="1"/>
  <c r="G423" i="5"/>
  <c r="I423" i="5" s="1"/>
  <c r="J423" i="5" s="1"/>
  <c r="G422" i="5"/>
  <c r="I422" i="5" s="1"/>
  <c r="J422" i="5" s="1"/>
  <c r="G421" i="5"/>
  <c r="I421" i="5" s="1"/>
  <c r="J421" i="5" s="1"/>
  <c r="G420" i="5"/>
  <c r="I420" i="5" s="1"/>
  <c r="J420" i="5" s="1"/>
  <c r="G419" i="5"/>
  <c r="I419" i="5" s="1"/>
  <c r="J419" i="5" s="1"/>
  <c r="G418" i="5"/>
  <c r="I418" i="5" s="1"/>
  <c r="J418" i="5" s="1"/>
  <c r="G417" i="5"/>
  <c r="I417" i="5" s="1"/>
  <c r="J417" i="5" s="1"/>
  <c r="G416" i="5"/>
  <c r="I416" i="5" s="1"/>
  <c r="J416" i="5" s="1"/>
  <c r="G415" i="5"/>
  <c r="I415" i="5" s="1"/>
  <c r="J415" i="5" s="1"/>
  <c r="G414" i="5"/>
  <c r="I414" i="5" s="1"/>
  <c r="J414" i="5" s="1"/>
  <c r="G413" i="5"/>
  <c r="I413" i="5" s="1"/>
  <c r="J413" i="5" s="1"/>
  <c r="G412" i="5"/>
  <c r="I412" i="5" s="1"/>
  <c r="J412" i="5" s="1"/>
  <c r="G411" i="5"/>
  <c r="I411" i="5" s="1"/>
  <c r="J411" i="5" s="1"/>
  <c r="G410" i="5"/>
  <c r="I410" i="5" s="1"/>
  <c r="J410" i="5" s="1"/>
  <c r="G409" i="5"/>
  <c r="I409" i="5" s="1"/>
  <c r="J409" i="5" s="1"/>
  <c r="G408" i="5"/>
  <c r="I408" i="5" s="1"/>
  <c r="J408" i="5" s="1"/>
  <c r="G407" i="5"/>
  <c r="I407" i="5" s="1"/>
  <c r="J407" i="5" s="1"/>
  <c r="G406" i="5"/>
  <c r="I406" i="5" s="1"/>
  <c r="J406" i="5" s="1"/>
  <c r="G405" i="5"/>
  <c r="I405" i="5" s="1"/>
  <c r="J405" i="5" s="1"/>
  <c r="G404" i="5"/>
  <c r="I404" i="5" s="1"/>
  <c r="J404" i="5" s="1"/>
  <c r="G403" i="5"/>
  <c r="I403" i="5" s="1"/>
  <c r="J403" i="5" s="1"/>
  <c r="G402" i="5"/>
  <c r="I402" i="5" s="1"/>
  <c r="J402" i="5" s="1"/>
  <c r="G401" i="5"/>
  <c r="I401" i="5" s="1"/>
  <c r="J401" i="5" s="1"/>
  <c r="G400" i="5"/>
  <c r="I400" i="5" s="1"/>
  <c r="J400" i="5" s="1"/>
  <c r="G399" i="5"/>
  <c r="I399" i="5" s="1"/>
  <c r="J399" i="5" s="1"/>
  <c r="G398" i="5"/>
  <c r="I398" i="5" s="1"/>
  <c r="J398" i="5" s="1"/>
  <c r="G397" i="5"/>
  <c r="I397" i="5" s="1"/>
  <c r="J397" i="5" s="1"/>
  <c r="G396" i="5"/>
  <c r="I396" i="5" s="1"/>
  <c r="J396" i="5" s="1"/>
  <c r="G395" i="5"/>
  <c r="I395" i="5" s="1"/>
  <c r="J395" i="5" s="1"/>
  <c r="G394" i="5"/>
  <c r="I394" i="5" s="1"/>
  <c r="J394" i="5" s="1"/>
  <c r="G393" i="5"/>
  <c r="I393" i="5" s="1"/>
  <c r="J393" i="5" s="1"/>
  <c r="G392" i="5"/>
  <c r="I392" i="5" s="1"/>
  <c r="J392" i="5" s="1"/>
  <c r="G391" i="5"/>
  <c r="I391" i="5" s="1"/>
  <c r="J391" i="5" s="1"/>
  <c r="G390" i="5"/>
  <c r="I390" i="5" s="1"/>
  <c r="J390" i="5" s="1"/>
  <c r="G389" i="5"/>
  <c r="I389" i="5" s="1"/>
  <c r="J389" i="5" s="1"/>
  <c r="G388" i="5"/>
  <c r="I388" i="5" s="1"/>
  <c r="J388" i="5" s="1"/>
  <c r="G387" i="5"/>
  <c r="I387" i="5" s="1"/>
  <c r="J387" i="5" s="1"/>
  <c r="G386" i="5"/>
  <c r="I386" i="5" s="1"/>
  <c r="J386" i="5" s="1"/>
  <c r="G385" i="5"/>
  <c r="I385" i="5" s="1"/>
  <c r="J385" i="5" s="1"/>
  <c r="G384" i="5"/>
  <c r="I384" i="5" s="1"/>
  <c r="J384" i="5" s="1"/>
  <c r="G383" i="5"/>
  <c r="I383" i="5" s="1"/>
  <c r="J383" i="5" s="1"/>
  <c r="G382" i="5"/>
  <c r="I382" i="5" s="1"/>
  <c r="J382" i="5" s="1"/>
  <c r="G381" i="5"/>
  <c r="I381" i="5" s="1"/>
  <c r="J381" i="5" s="1"/>
  <c r="G380" i="5"/>
  <c r="I380" i="5" s="1"/>
  <c r="J380" i="5" s="1"/>
  <c r="G379" i="5"/>
  <c r="I379" i="5" s="1"/>
  <c r="J379" i="5" s="1"/>
  <c r="G378" i="5"/>
  <c r="I378" i="5" s="1"/>
  <c r="J378" i="5" s="1"/>
  <c r="G377" i="5"/>
  <c r="I377" i="5" s="1"/>
  <c r="J377" i="5" s="1"/>
  <c r="G376" i="5"/>
  <c r="I376" i="5" s="1"/>
  <c r="J376" i="5" s="1"/>
  <c r="G375" i="5"/>
  <c r="I375" i="5" s="1"/>
  <c r="J375" i="5" s="1"/>
  <c r="G374" i="5"/>
  <c r="I374" i="5" s="1"/>
  <c r="J374" i="5" s="1"/>
  <c r="G373" i="5"/>
  <c r="I373" i="5" s="1"/>
  <c r="J373" i="5" s="1"/>
  <c r="G372" i="5"/>
  <c r="I372" i="5" s="1"/>
  <c r="J372" i="5" s="1"/>
  <c r="G371" i="5"/>
  <c r="I371" i="5" s="1"/>
  <c r="J371" i="5" s="1"/>
  <c r="G370" i="5"/>
  <c r="I370" i="5" s="1"/>
  <c r="J370" i="5" s="1"/>
  <c r="G369" i="5"/>
  <c r="I369" i="5" s="1"/>
  <c r="J369" i="5" s="1"/>
  <c r="G368" i="5"/>
  <c r="I368" i="5" s="1"/>
  <c r="J368" i="5" s="1"/>
  <c r="G367" i="5"/>
  <c r="I367" i="5" s="1"/>
  <c r="J367" i="5" s="1"/>
  <c r="G366" i="5"/>
  <c r="I366" i="5" s="1"/>
  <c r="J366" i="5" s="1"/>
  <c r="G365" i="5"/>
  <c r="I365" i="5" s="1"/>
  <c r="J365" i="5" s="1"/>
  <c r="G364" i="5"/>
  <c r="I364" i="5" s="1"/>
  <c r="J364" i="5" s="1"/>
  <c r="G363" i="5"/>
  <c r="I363" i="5" s="1"/>
  <c r="J363" i="5" s="1"/>
  <c r="G362" i="5"/>
  <c r="I362" i="5" s="1"/>
  <c r="J362" i="5" s="1"/>
  <c r="G361" i="5"/>
  <c r="I361" i="5" s="1"/>
  <c r="J361" i="5" s="1"/>
  <c r="G360" i="5"/>
  <c r="I360" i="5" s="1"/>
  <c r="J360" i="5" s="1"/>
  <c r="G359" i="5"/>
  <c r="I359" i="5" s="1"/>
  <c r="J359" i="5" s="1"/>
  <c r="G358" i="5"/>
  <c r="I358" i="5" s="1"/>
  <c r="J358" i="5" s="1"/>
  <c r="G357" i="5"/>
  <c r="I357" i="5" s="1"/>
  <c r="J357" i="5" s="1"/>
  <c r="G356" i="5"/>
  <c r="I356" i="5" s="1"/>
  <c r="J356" i="5" s="1"/>
  <c r="G355" i="5"/>
  <c r="I355" i="5" s="1"/>
  <c r="J355" i="5" s="1"/>
  <c r="G354" i="5"/>
  <c r="I354" i="5" s="1"/>
  <c r="J354" i="5" s="1"/>
  <c r="G353" i="5"/>
  <c r="I353" i="5" s="1"/>
  <c r="J353" i="5" s="1"/>
  <c r="G352" i="5"/>
  <c r="I352" i="5" s="1"/>
  <c r="J352" i="5" s="1"/>
  <c r="G351" i="5"/>
  <c r="I351" i="5" s="1"/>
  <c r="J351" i="5" s="1"/>
  <c r="G350" i="5"/>
  <c r="I350" i="5" s="1"/>
  <c r="J350" i="5" s="1"/>
  <c r="G349" i="5"/>
  <c r="I349" i="5" s="1"/>
  <c r="J349" i="5" s="1"/>
  <c r="G348" i="5"/>
  <c r="I348" i="5" s="1"/>
  <c r="J348" i="5" s="1"/>
  <c r="G347" i="5"/>
  <c r="I347" i="5" s="1"/>
  <c r="J347" i="5" s="1"/>
  <c r="G346" i="5"/>
  <c r="I346" i="5" s="1"/>
  <c r="J346" i="5" s="1"/>
  <c r="G345" i="5"/>
  <c r="I345" i="5" s="1"/>
  <c r="J345" i="5" s="1"/>
  <c r="G344" i="5"/>
  <c r="I344" i="5" s="1"/>
  <c r="J344" i="5" s="1"/>
  <c r="G343" i="5"/>
  <c r="I343" i="5" s="1"/>
  <c r="J343" i="5" s="1"/>
  <c r="G342" i="5"/>
  <c r="I342" i="5" s="1"/>
  <c r="J342" i="5" s="1"/>
  <c r="G341" i="5"/>
  <c r="I341" i="5" s="1"/>
  <c r="J341" i="5" s="1"/>
  <c r="G340" i="5"/>
  <c r="I340" i="5" s="1"/>
  <c r="J340" i="5" s="1"/>
  <c r="G339" i="5"/>
  <c r="I339" i="5" s="1"/>
  <c r="J339" i="5" s="1"/>
  <c r="G338" i="5"/>
  <c r="I338" i="5" s="1"/>
  <c r="J338" i="5" s="1"/>
  <c r="G337" i="5"/>
  <c r="I337" i="5" s="1"/>
  <c r="J337" i="5" s="1"/>
  <c r="G336" i="5"/>
  <c r="I336" i="5" s="1"/>
  <c r="J336" i="5" s="1"/>
  <c r="G335" i="5"/>
  <c r="I335" i="5" s="1"/>
  <c r="J335" i="5" s="1"/>
  <c r="G334" i="5"/>
  <c r="I334" i="5" s="1"/>
  <c r="J334" i="5" s="1"/>
  <c r="G333" i="5"/>
  <c r="I333" i="5" s="1"/>
  <c r="J333" i="5" s="1"/>
  <c r="G332" i="5"/>
  <c r="I332" i="5" s="1"/>
  <c r="J332" i="5" s="1"/>
  <c r="G331" i="5"/>
  <c r="I331" i="5" s="1"/>
  <c r="J331" i="5" s="1"/>
  <c r="G330" i="5"/>
  <c r="I330" i="5" s="1"/>
  <c r="J330" i="5" s="1"/>
  <c r="G329" i="5"/>
  <c r="I329" i="5" s="1"/>
  <c r="J329" i="5" s="1"/>
  <c r="G328" i="5"/>
  <c r="I328" i="5" s="1"/>
  <c r="J328" i="5" s="1"/>
  <c r="G327" i="5"/>
  <c r="I327" i="5" s="1"/>
  <c r="J327" i="5" s="1"/>
  <c r="G326" i="5"/>
  <c r="I326" i="5" s="1"/>
  <c r="J326" i="5" s="1"/>
  <c r="G325" i="5"/>
  <c r="I325" i="5" s="1"/>
  <c r="J325" i="5" s="1"/>
  <c r="G324" i="5"/>
  <c r="I324" i="5" s="1"/>
  <c r="J324" i="5" s="1"/>
  <c r="G323" i="5"/>
  <c r="I323" i="5" s="1"/>
  <c r="J323" i="5" s="1"/>
  <c r="G322" i="5"/>
  <c r="I322" i="5" s="1"/>
  <c r="J322" i="5" s="1"/>
  <c r="G321" i="5"/>
  <c r="I321" i="5" s="1"/>
  <c r="J321" i="5" s="1"/>
  <c r="G320" i="5"/>
  <c r="I320" i="5" s="1"/>
  <c r="J320" i="5" s="1"/>
  <c r="G319" i="5"/>
  <c r="I319" i="5" s="1"/>
  <c r="J319" i="5" s="1"/>
  <c r="G318" i="5"/>
  <c r="I318" i="5" s="1"/>
  <c r="J318" i="5" s="1"/>
  <c r="G317" i="5"/>
  <c r="I317" i="5" s="1"/>
  <c r="J317" i="5" s="1"/>
  <c r="G316" i="5"/>
  <c r="I316" i="5" s="1"/>
  <c r="J316" i="5" s="1"/>
  <c r="G315" i="5"/>
  <c r="I315" i="5" s="1"/>
  <c r="J315" i="5" s="1"/>
  <c r="G314" i="5"/>
  <c r="I314" i="5" s="1"/>
  <c r="J314" i="5" s="1"/>
  <c r="G313" i="5"/>
  <c r="I313" i="5" s="1"/>
  <c r="J313" i="5" s="1"/>
  <c r="G312" i="5"/>
  <c r="I312" i="5" s="1"/>
  <c r="J312" i="5" s="1"/>
  <c r="G311" i="5"/>
  <c r="I311" i="5" s="1"/>
  <c r="J311" i="5" s="1"/>
  <c r="G310" i="5"/>
  <c r="I310" i="5" s="1"/>
  <c r="J310" i="5" s="1"/>
  <c r="G309" i="5"/>
  <c r="I309" i="5" s="1"/>
  <c r="J309" i="5" s="1"/>
  <c r="G308" i="5"/>
  <c r="I308" i="5" s="1"/>
  <c r="J308" i="5" s="1"/>
  <c r="G307" i="5"/>
  <c r="I307" i="5" s="1"/>
  <c r="J307" i="5" s="1"/>
  <c r="G306" i="5"/>
  <c r="I306" i="5" s="1"/>
  <c r="J306" i="5" s="1"/>
  <c r="G305" i="5"/>
  <c r="I305" i="5" s="1"/>
  <c r="J305" i="5" s="1"/>
  <c r="G304" i="5"/>
  <c r="I304" i="5" s="1"/>
  <c r="J304" i="5" s="1"/>
  <c r="G303" i="5"/>
  <c r="I303" i="5" s="1"/>
  <c r="J303" i="5" s="1"/>
  <c r="G302" i="5"/>
  <c r="I302" i="5" s="1"/>
  <c r="J302" i="5" s="1"/>
  <c r="G301" i="5"/>
  <c r="I301" i="5" s="1"/>
  <c r="J301" i="5" s="1"/>
  <c r="G300" i="5"/>
  <c r="I300" i="5" s="1"/>
  <c r="J300" i="5" s="1"/>
  <c r="G299" i="5"/>
  <c r="I299" i="5" s="1"/>
  <c r="J299" i="5" s="1"/>
  <c r="G298" i="5"/>
  <c r="I298" i="5" s="1"/>
  <c r="J298" i="5" s="1"/>
  <c r="G297" i="5"/>
  <c r="I297" i="5" s="1"/>
  <c r="J297" i="5" s="1"/>
  <c r="G296" i="5"/>
  <c r="I296" i="5" s="1"/>
  <c r="J296" i="5" s="1"/>
  <c r="G295" i="5"/>
  <c r="I295" i="5" s="1"/>
  <c r="J295" i="5" s="1"/>
  <c r="G294" i="5"/>
  <c r="I294" i="5" s="1"/>
  <c r="J294" i="5" s="1"/>
  <c r="G293" i="5"/>
  <c r="I293" i="5" s="1"/>
  <c r="J293" i="5" s="1"/>
  <c r="G292" i="5"/>
  <c r="I292" i="5" s="1"/>
  <c r="J292" i="5" s="1"/>
  <c r="G291" i="5"/>
  <c r="I291" i="5" s="1"/>
  <c r="J291" i="5" s="1"/>
  <c r="G290" i="5"/>
  <c r="I290" i="5" s="1"/>
  <c r="J290" i="5" s="1"/>
  <c r="G289" i="5"/>
  <c r="I289" i="5" s="1"/>
  <c r="J289" i="5" s="1"/>
  <c r="G288" i="5"/>
  <c r="I288" i="5" s="1"/>
  <c r="J288" i="5" s="1"/>
  <c r="G287" i="5"/>
  <c r="I287" i="5" s="1"/>
  <c r="J287" i="5" s="1"/>
  <c r="G286" i="5"/>
  <c r="I286" i="5" s="1"/>
  <c r="J286" i="5" s="1"/>
  <c r="G285" i="5"/>
  <c r="I285" i="5" s="1"/>
  <c r="J285" i="5" s="1"/>
  <c r="G284" i="5"/>
  <c r="I284" i="5" s="1"/>
  <c r="J284" i="5" s="1"/>
  <c r="G283" i="5"/>
  <c r="I283" i="5" s="1"/>
  <c r="J283" i="5" s="1"/>
  <c r="G282" i="5"/>
  <c r="I282" i="5" s="1"/>
  <c r="J282" i="5" s="1"/>
  <c r="G281" i="5"/>
  <c r="I281" i="5" s="1"/>
  <c r="J281" i="5" s="1"/>
  <c r="G280" i="5"/>
  <c r="I280" i="5" s="1"/>
  <c r="J280" i="5" s="1"/>
  <c r="G279" i="5"/>
  <c r="I279" i="5" s="1"/>
  <c r="J279" i="5" s="1"/>
  <c r="G278" i="5"/>
  <c r="I278" i="5" s="1"/>
  <c r="J278" i="5" s="1"/>
  <c r="G277" i="5"/>
  <c r="I277" i="5" s="1"/>
  <c r="J277" i="5" s="1"/>
  <c r="G276" i="5"/>
  <c r="I276" i="5" s="1"/>
  <c r="J276" i="5" s="1"/>
  <c r="G275" i="5"/>
  <c r="I275" i="5" s="1"/>
  <c r="J275" i="5" s="1"/>
  <c r="G274" i="5"/>
  <c r="I274" i="5" s="1"/>
  <c r="J274" i="5" s="1"/>
  <c r="G273" i="5"/>
  <c r="I273" i="5" s="1"/>
  <c r="J273" i="5" s="1"/>
  <c r="G272" i="5"/>
  <c r="I272" i="5" s="1"/>
  <c r="J272" i="5" s="1"/>
  <c r="G271" i="5"/>
  <c r="I271" i="5" s="1"/>
  <c r="J271" i="5" s="1"/>
  <c r="G270" i="5"/>
  <c r="I270" i="5" s="1"/>
  <c r="J270" i="5" s="1"/>
  <c r="G269" i="5"/>
  <c r="I269" i="5" s="1"/>
  <c r="J269" i="5" s="1"/>
  <c r="G268" i="5"/>
  <c r="I268" i="5" s="1"/>
  <c r="J268" i="5" s="1"/>
  <c r="G267" i="5"/>
  <c r="I267" i="5" s="1"/>
  <c r="J267" i="5" s="1"/>
  <c r="G266" i="5"/>
  <c r="I266" i="5" s="1"/>
  <c r="J266" i="5" s="1"/>
  <c r="G265" i="5"/>
  <c r="I265" i="5" s="1"/>
  <c r="J265" i="5" s="1"/>
  <c r="G264" i="5"/>
  <c r="I264" i="5" s="1"/>
  <c r="J264" i="5" s="1"/>
  <c r="G263" i="5"/>
  <c r="I263" i="5" s="1"/>
  <c r="J263" i="5" s="1"/>
  <c r="G262" i="5"/>
  <c r="I262" i="5" s="1"/>
  <c r="J262" i="5" s="1"/>
  <c r="G261" i="5"/>
  <c r="I261" i="5" s="1"/>
  <c r="J261" i="5" s="1"/>
  <c r="G260" i="5"/>
  <c r="I260" i="5" s="1"/>
  <c r="J260" i="5" s="1"/>
  <c r="G259" i="5"/>
  <c r="I259" i="5" s="1"/>
  <c r="J259" i="5" s="1"/>
  <c r="G258" i="5"/>
  <c r="I258" i="5" s="1"/>
  <c r="J258" i="5" s="1"/>
  <c r="G257" i="5"/>
  <c r="I257" i="5" s="1"/>
  <c r="J257" i="5" s="1"/>
  <c r="G256" i="5"/>
  <c r="I256" i="5" s="1"/>
  <c r="J256" i="5" s="1"/>
  <c r="G255" i="5"/>
  <c r="I255" i="5" s="1"/>
  <c r="J255" i="5" s="1"/>
  <c r="G254" i="5"/>
  <c r="I254" i="5" s="1"/>
  <c r="J254" i="5" s="1"/>
  <c r="G253" i="5"/>
  <c r="I253" i="5" s="1"/>
  <c r="J253" i="5" s="1"/>
  <c r="G252" i="5"/>
  <c r="I252" i="5" s="1"/>
  <c r="J252" i="5" s="1"/>
  <c r="G251" i="5"/>
  <c r="I251" i="5" s="1"/>
  <c r="J251" i="5" s="1"/>
  <c r="G250" i="5"/>
  <c r="I250" i="5" s="1"/>
  <c r="J250" i="5" s="1"/>
  <c r="G249" i="5"/>
  <c r="I249" i="5" s="1"/>
  <c r="J249" i="5" s="1"/>
  <c r="G248" i="5"/>
  <c r="I248" i="5" s="1"/>
  <c r="J248" i="5" s="1"/>
  <c r="G247" i="5"/>
  <c r="I247" i="5" s="1"/>
  <c r="J247" i="5" s="1"/>
  <c r="G246" i="5"/>
  <c r="I246" i="5" s="1"/>
  <c r="J246" i="5" s="1"/>
  <c r="G245" i="5"/>
  <c r="I245" i="5" s="1"/>
  <c r="J245" i="5" s="1"/>
  <c r="G244" i="5"/>
  <c r="I244" i="5" s="1"/>
  <c r="J244" i="5" s="1"/>
  <c r="G243" i="5"/>
  <c r="I243" i="5" s="1"/>
  <c r="J243" i="5" s="1"/>
  <c r="G242" i="5"/>
  <c r="I242" i="5" s="1"/>
  <c r="J242" i="5" s="1"/>
  <c r="G241" i="5"/>
  <c r="I241" i="5" s="1"/>
  <c r="J241" i="5" s="1"/>
  <c r="G240" i="5"/>
  <c r="I240" i="5" s="1"/>
  <c r="J240" i="5" s="1"/>
  <c r="G239" i="5"/>
  <c r="I239" i="5" s="1"/>
  <c r="J239" i="5" s="1"/>
  <c r="G238" i="5"/>
  <c r="I238" i="5" s="1"/>
  <c r="J238" i="5" s="1"/>
  <c r="G237" i="5"/>
  <c r="I237" i="5" s="1"/>
  <c r="J237" i="5" s="1"/>
  <c r="G236" i="5"/>
  <c r="I236" i="5" s="1"/>
  <c r="J236" i="5" s="1"/>
  <c r="G235" i="5"/>
  <c r="I235" i="5" s="1"/>
  <c r="J235" i="5" s="1"/>
  <c r="G234" i="5"/>
  <c r="I234" i="5" s="1"/>
  <c r="J234" i="5" s="1"/>
  <c r="G233" i="5"/>
  <c r="I233" i="5" s="1"/>
  <c r="J233" i="5" s="1"/>
  <c r="G232" i="5"/>
  <c r="I232" i="5" s="1"/>
  <c r="J232" i="5" s="1"/>
  <c r="G231" i="5"/>
  <c r="I231" i="5" s="1"/>
  <c r="J231" i="5" s="1"/>
  <c r="G230" i="5"/>
  <c r="I230" i="5" s="1"/>
  <c r="J230" i="5" s="1"/>
  <c r="G229" i="5"/>
  <c r="I229" i="5" s="1"/>
  <c r="J229" i="5" s="1"/>
  <c r="G228" i="5"/>
  <c r="I228" i="5" s="1"/>
  <c r="J228" i="5" s="1"/>
  <c r="G227" i="5"/>
  <c r="I227" i="5" s="1"/>
  <c r="J227" i="5" s="1"/>
  <c r="G226" i="5"/>
  <c r="I226" i="5" s="1"/>
  <c r="J226" i="5" s="1"/>
  <c r="G225" i="5"/>
  <c r="I225" i="5" s="1"/>
  <c r="J225" i="5" s="1"/>
  <c r="G224" i="5"/>
  <c r="I224" i="5" s="1"/>
  <c r="J224" i="5" s="1"/>
  <c r="G223" i="5"/>
  <c r="I223" i="5" s="1"/>
  <c r="J223" i="5" s="1"/>
  <c r="G222" i="5"/>
  <c r="I222" i="5" s="1"/>
  <c r="J222" i="5" s="1"/>
  <c r="G221" i="5"/>
  <c r="I221" i="5" s="1"/>
  <c r="J221" i="5" s="1"/>
  <c r="G220" i="5"/>
  <c r="I220" i="5" s="1"/>
  <c r="J220" i="5" s="1"/>
  <c r="G219" i="5"/>
  <c r="I219" i="5" s="1"/>
  <c r="J219" i="5" s="1"/>
  <c r="G218" i="5"/>
  <c r="I218" i="5" s="1"/>
  <c r="J218" i="5" s="1"/>
  <c r="G217" i="5"/>
  <c r="I217" i="5" s="1"/>
  <c r="J217" i="5" s="1"/>
  <c r="G216" i="5"/>
  <c r="I216" i="5" s="1"/>
  <c r="J216" i="5" s="1"/>
  <c r="G215" i="5"/>
  <c r="I215" i="5" s="1"/>
  <c r="J215" i="5" s="1"/>
  <c r="G214" i="5"/>
  <c r="I214" i="5" s="1"/>
  <c r="J214" i="5" s="1"/>
  <c r="G213" i="5"/>
  <c r="I213" i="5" s="1"/>
  <c r="J213" i="5" s="1"/>
  <c r="G212" i="5"/>
  <c r="I212" i="5" s="1"/>
  <c r="J212" i="5" s="1"/>
  <c r="G211" i="5"/>
  <c r="I211" i="5" s="1"/>
  <c r="J211" i="5" s="1"/>
  <c r="G210" i="5"/>
  <c r="I210" i="5" s="1"/>
  <c r="J210" i="5" s="1"/>
  <c r="G209" i="5"/>
  <c r="I209" i="5" s="1"/>
  <c r="J209" i="5" s="1"/>
  <c r="G208" i="5"/>
  <c r="I208" i="5" s="1"/>
  <c r="J208" i="5" s="1"/>
  <c r="G207" i="5"/>
  <c r="I207" i="5" s="1"/>
  <c r="J207" i="5" s="1"/>
  <c r="G206" i="5"/>
  <c r="I206" i="5" s="1"/>
  <c r="J206" i="5" s="1"/>
  <c r="G205" i="5"/>
  <c r="I205" i="5" s="1"/>
  <c r="J205" i="5" s="1"/>
  <c r="G204" i="5"/>
  <c r="I204" i="5" s="1"/>
  <c r="J204" i="5" s="1"/>
  <c r="G203" i="5"/>
  <c r="I203" i="5" s="1"/>
  <c r="J203" i="5" s="1"/>
  <c r="G202" i="5"/>
  <c r="I202" i="5" s="1"/>
  <c r="J202" i="5" s="1"/>
  <c r="G201" i="5"/>
  <c r="I201" i="5" s="1"/>
  <c r="J201" i="5" s="1"/>
  <c r="G200" i="5"/>
  <c r="I200" i="5" s="1"/>
  <c r="J200" i="5" s="1"/>
  <c r="G199" i="5"/>
  <c r="I199" i="5" s="1"/>
  <c r="J199" i="5" s="1"/>
  <c r="G198" i="5"/>
  <c r="I198" i="5" s="1"/>
  <c r="J198" i="5" s="1"/>
  <c r="G197" i="5"/>
  <c r="I197" i="5" s="1"/>
  <c r="J197" i="5" s="1"/>
  <c r="G196" i="5"/>
  <c r="I196" i="5" s="1"/>
  <c r="J196" i="5" s="1"/>
  <c r="G195" i="5"/>
  <c r="I195" i="5" s="1"/>
  <c r="J195" i="5" s="1"/>
  <c r="G194" i="5"/>
  <c r="I194" i="5" s="1"/>
  <c r="J194" i="5" s="1"/>
  <c r="G193" i="5"/>
  <c r="I193" i="5" s="1"/>
  <c r="J193" i="5" s="1"/>
  <c r="G192" i="5"/>
  <c r="I192" i="5" s="1"/>
  <c r="J192" i="5" s="1"/>
  <c r="G191" i="5"/>
  <c r="I191" i="5" s="1"/>
  <c r="J191" i="5" s="1"/>
  <c r="G190" i="5"/>
  <c r="I190" i="5" s="1"/>
  <c r="J190" i="5" s="1"/>
  <c r="G189" i="5"/>
  <c r="I189" i="5" s="1"/>
  <c r="J189" i="5" s="1"/>
  <c r="G188" i="5"/>
  <c r="I188" i="5" s="1"/>
  <c r="J188" i="5" s="1"/>
  <c r="G187" i="5"/>
  <c r="I187" i="5" s="1"/>
  <c r="J187" i="5" s="1"/>
  <c r="G186" i="5"/>
  <c r="I186" i="5" s="1"/>
  <c r="J186" i="5" s="1"/>
  <c r="G185" i="5"/>
  <c r="I185" i="5" s="1"/>
  <c r="J185" i="5" s="1"/>
  <c r="G184" i="5"/>
  <c r="I184" i="5" s="1"/>
  <c r="J184" i="5" s="1"/>
  <c r="G183" i="5"/>
  <c r="I183" i="5" s="1"/>
  <c r="J183" i="5" s="1"/>
  <c r="G182" i="5"/>
  <c r="I182" i="5" s="1"/>
  <c r="J182" i="5" s="1"/>
  <c r="G181" i="5"/>
  <c r="I181" i="5" s="1"/>
  <c r="J181" i="5" s="1"/>
  <c r="G180" i="5"/>
  <c r="I180" i="5" s="1"/>
  <c r="J180" i="5" s="1"/>
  <c r="G179" i="5"/>
  <c r="I179" i="5" s="1"/>
  <c r="J179" i="5" s="1"/>
  <c r="G178" i="5"/>
  <c r="I178" i="5" s="1"/>
  <c r="J178" i="5" s="1"/>
  <c r="G177" i="5"/>
  <c r="I177" i="5" s="1"/>
  <c r="J177" i="5" s="1"/>
  <c r="G176" i="5"/>
  <c r="I176" i="5" s="1"/>
  <c r="J176" i="5" s="1"/>
  <c r="G175" i="5"/>
  <c r="I175" i="5" s="1"/>
  <c r="J175" i="5" s="1"/>
  <c r="G174" i="5"/>
  <c r="I174" i="5" s="1"/>
  <c r="J174" i="5" s="1"/>
  <c r="G173" i="5"/>
  <c r="I173" i="5" s="1"/>
  <c r="J173" i="5" s="1"/>
  <c r="G172" i="5"/>
  <c r="I172" i="5" s="1"/>
  <c r="J172" i="5" s="1"/>
  <c r="G171" i="5"/>
  <c r="I171" i="5" s="1"/>
  <c r="J171" i="5" s="1"/>
  <c r="G170" i="5"/>
  <c r="I170" i="5" s="1"/>
  <c r="J170" i="5" s="1"/>
  <c r="G169" i="5"/>
  <c r="I169" i="5" s="1"/>
  <c r="J169" i="5" s="1"/>
  <c r="G168" i="5"/>
  <c r="I168" i="5" s="1"/>
  <c r="J168" i="5" s="1"/>
  <c r="G167" i="5"/>
  <c r="I167" i="5" s="1"/>
  <c r="J167" i="5" s="1"/>
  <c r="G166" i="5"/>
  <c r="I166" i="5" s="1"/>
  <c r="J166" i="5" s="1"/>
  <c r="G165" i="5"/>
  <c r="I165" i="5" s="1"/>
  <c r="J165" i="5" s="1"/>
  <c r="G164" i="5"/>
  <c r="I164" i="5" s="1"/>
  <c r="J164" i="5" s="1"/>
  <c r="G163" i="5"/>
  <c r="I163" i="5" s="1"/>
  <c r="J163" i="5" s="1"/>
  <c r="G162" i="5"/>
  <c r="I162" i="5" s="1"/>
  <c r="J162" i="5" s="1"/>
  <c r="G161" i="5"/>
  <c r="I161" i="5" s="1"/>
  <c r="J161" i="5" s="1"/>
  <c r="G160" i="5"/>
  <c r="I160" i="5" s="1"/>
  <c r="J160" i="5" s="1"/>
  <c r="G159" i="5"/>
  <c r="I159" i="5" s="1"/>
  <c r="J159" i="5" s="1"/>
  <c r="G158" i="5"/>
  <c r="I158" i="5" s="1"/>
  <c r="J158" i="5" s="1"/>
  <c r="G157" i="5"/>
  <c r="I157" i="5" s="1"/>
  <c r="J157" i="5" s="1"/>
  <c r="G156" i="5"/>
  <c r="I156" i="5" s="1"/>
  <c r="J156" i="5" s="1"/>
  <c r="G155" i="5"/>
  <c r="I155" i="5" s="1"/>
  <c r="J155" i="5" s="1"/>
  <c r="G154" i="5"/>
  <c r="I154" i="5" s="1"/>
  <c r="J154" i="5" s="1"/>
  <c r="G153" i="5"/>
  <c r="I153" i="5" s="1"/>
  <c r="J153" i="5" s="1"/>
  <c r="G152" i="5"/>
  <c r="I152" i="5" s="1"/>
  <c r="J152" i="5" s="1"/>
  <c r="G151" i="5"/>
  <c r="I151" i="5" s="1"/>
  <c r="J151" i="5" s="1"/>
  <c r="G150" i="5"/>
  <c r="I150" i="5" s="1"/>
  <c r="J150" i="5" s="1"/>
  <c r="G149" i="5"/>
  <c r="I149" i="5" s="1"/>
  <c r="J149" i="5" s="1"/>
  <c r="G148" i="5"/>
  <c r="I148" i="5" s="1"/>
  <c r="J148" i="5" s="1"/>
  <c r="G147" i="5"/>
  <c r="I147" i="5" s="1"/>
  <c r="J147" i="5" s="1"/>
  <c r="G146" i="5"/>
  <c r="I146" i="5" s="1"/>
  <c r="J146" i="5" s="1"/>
  <c r="G145" i="5"/>
  <c r="I145" i="5" s="1"/>
  <c r="J145" i="5" s="1"/>
  <c r="G144" i="5"/>
  <c r="I144" i="5" s="1"/>
  <c r="J144" i="5" s="1"/>
  <c r="G143" i="5"/>
  <c r="I143" i="5" s="1"/>
  <c r="J143" i="5" s="1"/>
  <c r="G142" i="5"/>
  <c r="I142" i="5" s="1"/>
  <c r="J142" i="5" s="1"/>
  <c r="G141" i="5"/>
  <c r="I141" i="5" s="1"/>
  <c r="J141" i="5" s="1"/>
  <c r="G140" i="5"/>
  <c r="I140" i="5" s="1"/>
  <c r="J140" i="5" s="1"/>
  <c r="G139" i="5"/>
  <c r="I139" i="5" s="1"/>
  <c r="J139" i="5" s="1"/>
  <c r="G138" i="5"/>
  <c r="I138" i="5" s="1"/>
  <c r="J138" i="5" s="1"/>
  <c r="G137" i="5"/>
  <c r="I137" i="5" s="1"/>
  <c r="J137" i="5" s="1"/>
  <c r="G136" i="5"/>
  <c r="I136" i="5" s="1"/>
  <c r="J136" i="5" s="1"/>
  <c r="G135" i="5"/>
  <c r="I135" i="5" s="1"/>
  <c r="J135" i="5" s="1"/>
  <c r="G134" i="5"/>
  <c r="I134" i="5" s="1"/>
  <c r="J134" i="5" s="1"/>
  <c r="G133" i="5"/>
  <c r="I133" i="5" s="1"/>
  <c r="J133" i="5" s="1"/>
  <c r="G132" i="5"/>
  <c r="I132" i="5" s="1"/>
  <c r="J132" i="5" s="1"/>
  <c r="G131" i="5"/>
  <c r="I131" i="5" s="1"/>
  <c r="J131" i="5" s="1"/>
  <c r="G130" i="5"/>
  <c r="I130" i="5" s="1"/>
  <c r="J130" i="5" s="1"/>
  <c r="G129" i="5"/>
  <c r="I129" i="5" s="1"/>
  <c r="J129" i="5" s="1"/>
  <c r="G128" i="5"/>
  <c r="I128" i="5" s="1"/>
  <c r="J128" i="5" s="1"/>
  <c r="G127" i="5"/>
  <c r="I127" i="5" s="1"/>
  <c r="J127" i="5" s="1"/>
  <c r="G126" i="5"/>
  <c r="I126" i="5" s="1"/>
  <c r="J126" i="5" s="1"/>
  <c r="G125" i="5"/>
  <c r="I125" i="5" s="1"/>
  <c r="J125" i="5" s="1"/>
  <c r="G124" i="5"/>
  <c r="I124" i="5" s="1"/>
  <c r="J124" i="5" s="1"/>
  <c r="G123" i="5"/>
  <c r="I123" i="5" s="1"/>
  <c r="J123" i="5" s="1"/>
  <c r="G122" i="5"/>
  <c r="I122" i="5" s="1"/>
  <c r="J122" i="5" s="1"/>
  <c r="G121" i="5"/>
  <c r="I121" i="5" s="1"/>
  <c r="J121" i="5" s="1"/>
  <c r="G120" i="5"/>
  <c r="I120" i="5" s="1"/>
  <c r="J120" i="5" s="1"/>
  <c r="G119" i="5"/>
  <c r="I119" i="5" s="1"/>
  <c r="J119" i="5" s="1"/>
  <c r="G118" i="5"/>
  <c r="I118" i="5" s="1"/>
  <c r="J118" i="5" s="1"/>
  <c r="G117" i="5"/>
  <c r="I117" i="5" s="1"/>
  <c r="J117" i="5" s="1"/>
  <c r="G116" i="5"/>
  <c r="I116" i="5" s="1"/>
  <c r="J116" i="5" s="1"/>
  <c r="G115" i="5"/>
  <c r="I115" i="5" s="1"/>
  <c r="J115" i="5" s="1"/>
  <c r="G114" i="5"/>
  <c r="I114" i="5" s="1"/>
  <c r="J114" i="5" s="1"/>
  <c r="G113" i="5"/>
  <c r="I113" i="5" s="1"/>
  <c r="J113" i="5" s="1"/>
  <c r="G112" i="5"/>
  <c r="I112" i="5" s="1"/>
  <c r="J112" i="5" s="1"/>
  <c r="G111" i="5"/>
  <c r="I111" i="5" s="1"/>
  <c r="J111" i="5" s="1"/>
  <c r="G110" i="5"/>
  <c r="I110" i="5" s="1"/>
  <c r="J110" i="5" s="1"/>
  <c r="G109" i="5"/>
  <c r="I109" i="5" s="1"/>
  <c r="J109" i="5" s="1"/>
  <c r="G108" i="5"/>
  <c r="I108" i="5" s="1"/>
  <c r="J108" i="5" s="1"/>
  <c r="G107" i="5"/>
  <c r="I107" i="5" s="1"/>
  <c r="J107" i="5" s="1"/>
  <c r="G106" i="5"/>
  <c r="I106" i="5" s="1"/>
  <c r="J106" i="5" s="1"/>
  <c r="G105" i="5"/>
  <c r="I105" i="5" s="1"/>
  <c r="J105" i="5" s="1"/>
  <c r="G104" i="5"/>
  <c r="I104" i="5" s="1"/>
  <c r="J104" i="5" s="1"/>
  <c r="G103" i="5"/>
  <c r="I103" i="5" s="1"/>
  <c r="J103" i="5" s="1"/>
  <c r="G102" i="5"/>
  <c r="I102" i="5" s="1"/>
  <c r="J102" i="5" s="1"/>
  <c r="G101" i="5"/>
  <c r="I101" i="5" s="1"/>
  <c r="J101" i="5" s="1"/>
  <c r="G100" i="5"/>
  <c r="I100" i="5" s="1"/>
  <c r="J100" i="5" s="1"/>
  <c r="G99" i="5"/>
  <c r="I99" i="5" s="1"/>
  <c r="J99" i="5" s="1"/>
  <c r="G98" i="5"/>
  <c r="I98" i="5" s="1"/>
  <c r="J98" i="5" s="1"/>
  <c r="G97" i="5"/>
  <c r="I97" i="5" s="1"/>
  <c r="J97" i="5" s="1"/>
  <c r="G96" i="5"/>
  <c r="I96" i="5" s="1"/>
  <c r="J96" i="5" s="1"/>
  <c r="G95" i="5"/>
  <c r="I95" i="5" s="1"/>
  <c r="J95" i="5" s="1"/>
  <c r="G94" i="5"/>
  <c r="I94" i="5" s="1"/>
  <c r="J94" i="5" s="1"/>
  <c r="G93" i="5"/>
  <c r="I93" i="5" s="1"/>
  <c r="J93" i="5" s="1"/>
  <c r="G92" i="5"/>
  <c r="I92" i="5" s="1"/>
  <c r="J92" i="5" s="1"/>
  <c r="G91" i="5"/>
  <c r="I91" i="5" s="1"/>
  <c r="J91" i="5" s="1"/>
  <c r="G90" i="5"/>
  <c r="I90" i="5" s="1"/>
  <c r="J90" i="5" s="1"/>
  <c r="G89" i="5"/>
  <c r="I89" i="5" s="1"/>
  <c r="J89" i="5" s="1"/>
  <c r="G88" i="5"/>
  <c r="I88" i="5" s="1"/>
  <c r="J88" i="5" s="1"/>
  <c r="G87" i="5"/>
  <c r="I87" i="5" s="1"/>
  <c r="J87" i="5" s="1"/>
  <c r="G86" i="5"/>
  <c r="I86" i="5" s="1"/>
  <c r="J86" i="5" s="1"/>
  <c r="G85" i="5"/>
  <c r="I85" i="5" s="1"/>
  <c r="J85" i="5" s="1"/>
  <c r="G84" i="5"/>
  <c r="I84" i="5" s="1"/>
  <c r="J84" i="5" s="1"/>
  <c r="G83" i="5"/>
  <c r="I83" i="5" s="1"/>
  <c r="J83" i="5" s="1"/>
  <c r="G82" i="5"/>
  <c r="I82" i="5" s="1"/>
  <c r="J82" i="5" s="1"/>
  <c r="G81" i="5"/>
  <c r="I81" i="5" s="1"/>
  <c r="J81" i="5" s="1"/>
  <c r="G80" i="5"/>
  <c r="I80" i="5" s="1"/>
  <c r="J80" i="5" s="1"/>
  <c r="G79" i="5"/>
  <c r="I79" i="5" s="1"/>
  <c r="J79" i="5" s="1"/>
  <c r="G78" i="5"/>
  <c r="I78" i="5" s="1"/>
  <c r="J78" i="5" s="1"/>
  <c r="G77" i="5"/>
  <c r="I77" i="5" s="1"/>
  <c r="J77" i="5" s="1"/>
  <c r="G76" i="5"/>
  <c r="I76" i="5" s="1"/>
  <c r="J76" i="5" s="1"/>
  <c r="G75" i="5"/>
  <c r="I75" i="5" s="1"/>
  <c r="J75" i="5" s="1"/>
  <c r="G74" i="5"/>
  <c r="I74" i="5" s="1"/>
  <c r="J74" i="5" s="1"/>
  <c r="G73" i="5"/>
  <c r="I73" i="5" s="1"/>
  <c r="J73" i="5" s="1"/>
  <c r="G72" i="5"/>
  <c r="I72" i="5" s="1"/>
  <c r="J72" i="5" s="1"/>
  <c r="G71" i="5"/>
  <c r="I71" i="5" s="1"/>
  <c r="J71" i="5" s="1"/>
  <c r="G70" i="5"/>
  <c r="I70" i="5" s="1"/>
  <c r="J70" i="5" s="1"/>
  <c r="G69" i="5"/>
  <c r="I69" i="5" s="1"/>
  <c r="J69" i="5" s="1"/>
  <c r="G68" i="5"/>
  <c r="I68" i="5" s="1"/>
  <c r="J68" i="5" s="1"/>
  <c r="G67" i="5"/>
  <c r="I67" i="5" s="1"/>
  <c r="J67" i="5" s="1"/>
  <c r="G66" i="5"/>
  <c r="I66" i="5" s="1"/>
  <c r="J66" i="5" s="1"/>
  <c r="G65" i="5"/>
  <c r="I65" i="5" s="1"/>
  <c r="J65" i="5" s="1"/>
  <c r="G64" i="5"/>
  <c r="I64" i="5" s="1"/>
  <c r="J64" i="5" s="1"/>
  <c r="G63" i="5"/>
  <c r="I63" i="5" s="1"/>
  <c r="J63" i="5" s="1"/>
  <c r="G62" i="5"/>
  <c r="I62" i="5" s="1"/>
  <c r="J62" i="5" s="1"/>
  <c r="G61" i="5"/>
  <c r="I61" i="5" s="1"/>
  <c r="J61" i="5" s="1"/>
  <c r="G60" i="5"/>
  <c r="I60" i="5" s="1"/>
  <c r="J60" i="5" s="1"/>
  <c r="G59" i="5"/>
  <c r="I59" i="5" s="1"/>
  <c r="J59" i="5" s="1"/>
  <c r="G58" i="5"/>
  <c r="I58" i="5" s="1"/>
  <c r="J58" i="5" s="1"/>
  <c r="G57" i="5"/>
  <c r="I57" i="5" s="1"/>
  <c r="J57" i="5" s="1"/>
  <c r="G56" i="5"/>
  <c r="I56" i="5" s="1"/>
  <c r="J56" i="5" s="1"/>
  <c r="G55" i="5"/>
  <c r="I55" i="5" s="1"/>
  <c r="J55" i="5" s="1"/>
  <c r="G54" i="5"/>
  <c r="I54" i="5" s="1"/>
  <c r="J54" i="5" s="1"/>
  <c r="G53" i="5"/>
  <c r="I53" i="5" s="1"/>
  <c r="J53" i="5" s="1"/>
  <c r="G52" i="5"/>
  <c r="I52" i="5" s="1"/>
  <c r="J52" i="5" s="1"/>
  <c r="G51" i="5"/>
  <c r="I51" i="5" s="1"/>
  <c r="J51" i="5" s="1"/>
  <c r="G50" i="5"/>
  <c r="I50" i="5" s="1"/>
  <c r="J50" i="5" s="1"/>
  <c r="G49" i="5"/>
  <c r="I49" i="5" s="1"/>
  <c r="J49" i="5" s="1"/>
  <c r="G48" i="5"/>
  <c r="I48" i="5" s="1"/>
  <c r="J48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G43" i="5"/>
  <c r="I43" i="5" s="1"/>
  <c r="J43" i="5" s="1"/>
  <c r="G42" i="5"/>
  <c r="I42" i="5" s="1"/>
  <c r="J42" i="5" s="1"/>
  <c r="G41" i="5"/>
  <c r="I41" i="5" s="1"/>
  <c r="J41" i="5" s="1"/>
  <c r="G40" i="5"/>
  <c r="I40" i="5" s="1"/>
  <c r="J40" i="5" s="1"/>
  <c r="G39" i="5"/>
  <c r="I39" i="5" s="1"/>
  <c r="J39" i="5" s="1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G33" i="5"/>
  <c r="I33" i="5" s="1"/>
  <c r="J33" i="5" s="1"/>
  <c r="G32" i="5"/>
  <c r="I32" i="5" s="1"/>
  <c r="J32" i="5" s="1"/>
  <c r="G31" i="5"/>
  <c r="I31" i="5" s="1"/>
  <c r="J31" i="5" s="1"/>
  <c r="G30" i="5"/>
  <c r="I30" i="5" s="1"/>
  <c r="J30" i="5" s="1"/>
  <c r="G29" i="5"/>
  <c r="I29" i="5" s="1"/>
  <c r="J29" i="5" s="1"/>
  <c r="G28" i="5"/>
  <c r="I28" i="5" s="1"/>
  <c r="J28" i="5" s="1"/>
  <c r="G27" i="5"/>
  <c r="I27" i="5" s="1"/>
  <c r="J27" i="5" s="1"/>
  <c r="G26" i="5"/>
  <c r="I26" i="5" s="1"/>
  <c r="J26" i="5" s="1"/>
  <c r="G25" i="5"/>
  <c r="I25" i="5" s="1"/>
  <c r="J25" i="5" s="1"/>
  <c r="G24" i="5"/>
  <c r="I24" i="5" s="1"/>
  <c r="J24" i="5" s="1"/>
  <c r="G23" i="5"/>
  <c r="I23" i="5" s="1"/>
  <c r="J23" i="5" s="1"/>
  <c r="G22" i="5"/>
  <c r="I22" i="5" s="1"/>
  <c r="J22" i="5" s="1"/>
  <c r="G21" i="5"/>
  <c r="I21" i="5" s="1"/>
  <c r="J21" i="5" s="1"/>
  <c r="G20" i="5"/>
  <c r="I20" i="5" s="1"/>
  <c r="J20" i="5" s="1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12" i="5"/>
  <c r="I12" i="5" s="1"/>
  <c r="J12" i="5" s="1"/>
  <c r="G11" i="5"/>
  <c r="I11" i="5" s="1"/>
  <c r="J11" i="5" s="1"/>
  <c r="G10" i="5"/>
  <c r="I10" i="5" s="1"/>
  <c r="J10" i="5" s="1"/>
  <c r="G9" i="5"/>
  <c r="G554" i="5" l="1"/>
  <c r="I9" i="5"/>
  <c r="J9" i="5" s="1"/>
  <c r="L554" i="5" l="1"/>
  <c r="K554" i="5"/>
  <c r="H554" i="5"/>
  <c r="A554" i="5"/>
  <c r="I554" i="5"/>
  <c r="J554" i="5" s="1"/>
  <c r="A554" i="4" l="1"/>
  <c r="G371" i="4" l="1"/>
  <c r="H371" i="4" s="1"/>
  <c r="G370" i="4"/>
  <c r="H370" i="4" s="1"/>
  <c r="G369" i="4"/>
  <c r="H369" i="4" s="1"/>
  <c r="G368" i="4"/>
  <c r="H368" i="4" s="1"/>
  <c r="G367" i="4"/>
  <c r="H367" i="4" s="1"/>
  <c r="G414" i="4"/>
  <c r="H414" i="4" s="1"/>
  <c r="G350" i="4"/>
  <c r="H350" i="4" s="1"/>
  <c r="H456" i="4" l="1"/>
  <c r="J554" i="4" l="1"/>
  <c r="I554" i="4"/>
  <c r="F554" i="4"/>
  <c r="E554" i="4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4" i="4" l="1"/>
  <c r="H554" i="4" s="1"/>
  <c r="H9" i="4"/>
</calcChain>
</file>

<file path=xl/sharedStrings.xml><?xml version="1.0" encoding="utf-8"?>
<sst xmlns="http://schemas.openxmlformats.org/spreadsheetml/2006/main" count="6483" uniqueCount="964">
  <si>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</si>
  <si>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</si>
  <si>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</si>
  <si>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</si>
  <si>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</si>
  <si>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</si>
  <si>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</si>
  <si>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</si>
  <si>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</si>
  <si>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</si>
  <si>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</si>
  <si>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</si>
  <si>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</si>
  <si>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</si>
  <si>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</si>
  <si>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</si>
  <si>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</si>
  <si>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</si>
  <si>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</si>
  <si>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</si>
  <si>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</si>
  <si>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</si>
  <si>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</si>
  <si>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</si>
  <si>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</si>
  <si>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</si>
  <si>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</si>
  <si>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</si>
  <si>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</si>
  <si>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</si>
  <si>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</si>
  <si>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</si>
  <si>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</si>
  <si>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</si>
  <si>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</si>
  <si>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</si>
  <si>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</si>
  <si>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</si>
  <si>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</si>
  <si>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</si>
  <si>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</si>
  <si>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</si>
  <si>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</si>
  <si>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</si>
  <si>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</si>
  <si>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</si>
  <si>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</si>
  <si>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</si>
  <si>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</si>
  <si>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</si>
  <si>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</si>
  <si>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</si>
  <si>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</si>
  <si>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</si>
  <si>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</si>
  <si>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</si>
  <si>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</si>
  <si>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</si>
  <si>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</si>
  <si>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</si>
  <si>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</si>
  <si>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</si>
  <si>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</si>
  <si>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</si>
  <si>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</si>
  <si>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</si>
  <si>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</si>
  <si>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</si>
  <si>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</si>
  <si>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</si>
  <si>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</si>
  <si>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</si>
  <si>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</si>
  <si>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</si>
  <si>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</si>
  <si>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</si>
  <si>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</si>
  <si>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</si>
  <si>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</si>
  <si>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</si>
  <si>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</si>
  <si>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</si>
  <si>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</si>
  <si>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</si>
  <si>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</si>
  <si>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</si>
  <si>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</si>
  <si>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</si>
  <si>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</si>
  <si>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</si>
  <si>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</si>
  <si>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</si>
  <si>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</si>
  <si>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</si>
  <si>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</si>
  <si>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</si>
  <si>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</si>
  <si>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</si>
  <si>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</si>
  <si>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</si>
  <si>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</si>
  <si>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</si>
  <si>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</si>
  <si>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</si>
  <si>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</si>
  <si>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</si>
  <si>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</si>
  <si>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</si>
  <si>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</si>
  <si>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</si>
  <si>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</si>
  <si>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</si>
  <si>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</si>
  <si>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</si>
  <si>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</si>
  <si>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</si>
  <si>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</si>
  <si>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</si>
  <si>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</si>
  <si>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</si>
  <si>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</si>
  <si>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</si>
  <si>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</si>
  <si>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</si>
  <si>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</si>
  <si>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</si>
  <si>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</si>
  <si>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</si>
  <si>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</si>
  <si>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</si>
  <si>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</si>
  <si>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</si>
  <si>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</si>
  <si>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</si>
  <si>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</si>
  <si>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</si>
  <si>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</si>
  <si>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</si>
  <si>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</si>
  <si>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</si>
  <si>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</si>
  <si>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</si>
  <si>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</si>
  <si>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</si>
  <si>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</si>
  <si>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</si>
  <si>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</si>
  <si>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</si>
  <si>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</si>
  <si>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</si>
  <si>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</si>
  <si>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</si>
  <si>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</si>
  <si>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</si>
  <si>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</si>
  <si>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</si>
  <si>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</si>
  <si>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</si>
  <si>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</si>
  <si>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</si>
  <si>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</si>
  <si>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</si>
  <si>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</si>
  <si>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</si>
  <si>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</si>
  <si>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</si>
  <si>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</si>
  <si>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</si>
  <si>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</si>
  <si>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</si>
  <si>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</si>
  <si>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</si>
  <si>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</si>
  <si>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</si>
  <si>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</si>
  <si>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</si>
  <si>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</si>
  <si>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</si>
  <si>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</si>
  <si>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</si>
  <si>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</si>
  <si>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</si>
  <si>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</si>
  <si>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</si>
  <si>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</si>
  <si>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</si>
  <si>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</si>
  <si>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</si>
  <si>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</si>
  <si>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</si>
  <si>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</si>
  <si>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</si>
  <si>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</si>
  <si>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</si>
  <si>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</si>
  <si>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</si>
  <si>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</si>
  <si>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</si>
  <si>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</si>
  <si>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</si>
  <si>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</si>
  <si>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</si>
  <si>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</si>
  <si>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</si>
  <si>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</si>
  <si>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</si>
  <si>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</si>
  <si>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</si>
  <si>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</si>
  <si>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</si>
  <si>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</si>
  <si>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</si>
  <si>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</si>
  <si>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</si>
  <si>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</si>
  <si>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</si>
  <si>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</si>
  <si>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</si>
  <si>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</si>
  <si>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</si>
  <si>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</si>
  <si>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</si>
  <si>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</si>
  <si>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</si>
  <si>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</si>
  <si>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</si>
  <si>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</si>
  <si>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</si>
  <si>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</si>
  <si>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</si>
  <si>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</si>
  <si>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</si>
  <si>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</si>
  <si>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</si>
  <si>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</si>
  <si>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</si>
  <si>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</si>
  <si>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</si>
  <si>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</si>
  <si>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</si>
  <si>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</si>
  <si>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</si>
  <si>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</si>
  <si>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</si>
  <si>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</si>
  <si>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</si>
  <si>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</si>
  <si>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</si>
  <si>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</si>
  <si>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</si>
  <si>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</si>
  <si>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</si>
  <si>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</si>
  <si>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</si>
  <si>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</si>
  <si>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</si>
  <si>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</si>
  <si>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</si>
  <si>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</si>
  <si>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</si>
  <si>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</si>
  <si>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</si>
  <si>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</si>
  <si>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</si>
  <si>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</si>
  <si>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</si>
  <si>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</si>
  <si>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</si>
  <si>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</si>
  <si>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</si>
  <si>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</si>
  <si>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</si>
  <si>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</si>
  <si>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</si>
  <si>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</si>
  <si>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</si>
  <si>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</si>
  <si>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</si>
  <si>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</si>
  <si>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</si>
  <si>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</si>
  <si>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</si>
  <si>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</si>
  <si>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</si>
  <si>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</si>
  <si>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</si>
  <si>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</si>
  <si>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</si>
  <si>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</si>
  <si>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</si>
  <si>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</si>
  <si>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</si>
  <si>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</si>
  <si>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</si>
  <si>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</si>
  <si>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</si>
  <si>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</si>
  <si>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</si>
  <si>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</si>
  <si>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</si>
  <si>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</si>
  <si>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</si>
  <si>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</si>
  <si>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</si>
  <si>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</si>
  <si>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</si>
  <si>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</si>
  <si>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</si>
  <si>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</si>
  <si>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</si>
  <si>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</si>
  <si>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</si>
  <si>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</si>
  <si>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</si>
  <si>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</si>
  <si>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</si>
  <si>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</si>
  <si>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</si>
  <si>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</si>
  <si>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</si>
  <si>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</si>
  <si>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</si>
  <si>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</si>
  <si>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</si>
  <si>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</si>
  <si>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</si>
  <si>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</si>
  <si>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</si>
  <si>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</si>
  <si>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</si>
  <si>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</si>
  <si>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</si>
  <si>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</si>
  <si>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</si>
  <si>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</si>
  <si>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</si>
  <si>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</si>
  <si>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</si>
  <si>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</si>
  <si>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</si>
  <si>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</si>
  <si>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</si>
  <si>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</si>
  <si>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</si>
  <si>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</si>
  <si>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</si>
  <si>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</si>
  <si>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</si>
  <si>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</si>
  <si>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</si>
  <si>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</si>
  <si>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</si>
  <si>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</si>
  <si>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</si>
  <si>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</si>
  <si>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</si>
  <si>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</si>
  <si>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</si>
  <si>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</si>
  <si>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</si>
  <si>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</si>
  <si>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</si>
  <si>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</si>
  <si>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</si>
  <si>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</si>
  <si>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</si>
  <si>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</si>
  <si>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</si>
  <si>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</si>
  <si>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</si>
  <si>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</si>
  <si>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</si>
  <si>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</si>
  <si>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</si>
  <si>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</si>
  <si>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</si>
  <si>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</si>
  <si>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</si>
  <si>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</si>
  <si>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</si>
  <si>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</si>
  <si>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</si>
  <si>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</si>
  <si>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</si>
  <si>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</si>
  <si>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</si>
  <si>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</si>
  <si>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</si>
  <si>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</si>
  <si>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</si>
  <si>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</si>
  <si>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</si>
  <si>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</si>
  <si>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</si>
  <si>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</si>
  <si>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</si>
  <si>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</si>
  <si>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</si>
  <si>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</si>
  <si>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</si>
  <si>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</si>
  <si>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</si>
  <si>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</si>
  <si>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</si>
  <si>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</si>
  <si>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</si>
  <si>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</si>
  <si>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</si>
  <si>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</si>
  <si>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</si>
  <si>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</si>
  <si>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</si>
  <si>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</si>
  <si>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</si>
  <si>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</si>
  <si>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</si>
  <si>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</si>
  <si>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</si>
  <si>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</si>
  <si>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</si>
  <si>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</si>
  <si>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</si>
  <si>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</si>
  <si>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</si>
  <si>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</si>
  <si>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</si>
  <si>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</si>
  <si>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</si>
  <si>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</si>
  <si>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</si>
  <si>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</si>
  <si>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</si>
  <si>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</si>
  <si>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</si>
  <si>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</si>
  <si>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</si>
  <si>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</si>
  <si>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</si>
  <si>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</si>
  <si>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</si>
  <si>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</si>
  <si>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</si>
  <si>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</si>
  <si>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</si>
  <si>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</si>
  <si>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</si>
  <si>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</si>
  <si>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</si>
  <si>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</si>
  <si>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</si>
  <si>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</si>
  <si>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</si>
  <si>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</si>
  <si>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</si>
  <si>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</si>
  <si>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</si>
  <si>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</si>
  <si>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</si>
  <si>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</si>
  <si>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</si>
  <si>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</si>
  <si>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</si>
  <si>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</si>
  <si>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</si>
  <si>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</si>
  <si>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</si>
  <si>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</si>
  <si>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</si>
  <si>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</si>
  <si>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</si>
  <si>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</si>
  <si>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</si>
  <si>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</si>
  <si>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</si>
  <si>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</si>
  <si>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</si>
  <si>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</si>
  <si>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</si>
  <si>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</si>
  <si>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</si>
  <si>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</si>
  <si>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</si>
  <si>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</si>
  <si>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</si>
  <si>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</si>
  <si>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</si>
  <si>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</si>
  <si>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</si>
  <si>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</si>
  <si>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</si>
  <si>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</si>
  <si>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</si>
  <si>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</si>
  <si>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</si>
  <si>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</si>
  <si>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</si>
  <si>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</si>
  <si>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</si>
  <si>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</si>
  <si>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</si>
  <si>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</si>
  <si>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</si>
  <si>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</si>
  <si>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</si>
  <si>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</si>
  <si>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</si>
  <si>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</si>
  <si>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</si>
  <si>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</si>
  <si>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</si>
  <si>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</si>
  <si>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</si>
  <si>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</si>
  <si>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</si>
  <si>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</si>
  <si>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</si>
  <si>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</si>
  <si>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</si>
  <si>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</si>
  <si>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</si>
  <si>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</si>
  <si>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</si>
  <si>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</si>
  <si>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</si>
  <si>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</si>
  <si>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</si>
  <si>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</si>
  <si>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</si>
  <si>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</si>
  <si>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</si>
  <si>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</si>
  <si>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</si>
  <si>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</si>
  <si>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</si>
  <si>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</si>
  <si>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</si>
  <si>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</si>
  <si>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</si>
  <si>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</si>
  <si>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</si>
  <si>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</si>
  <si>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</si>
  <si>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</si>
  <si>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</si>
  <si>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</si>
  <si>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</si>
  <si>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</si>
  <si>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</si>
  <si>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</si>
  <si>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</si>
  <si>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</si>
  <si>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</si>
  <si>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</si>
  <si>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</si>
  <si>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</si>
  <si>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</si>
  <si>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</si>
  <si>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</si>
  <si>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</si>
  <si>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</si>
  <si>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</si>
  <si>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</si>
  <si>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</si>
  <si>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</si>
  <si>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</si>
  <si>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</si>
  <si>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</si>
  <si>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</si>
  <si>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</si>
  <si>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</si>
  <si>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</si>
  <si>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</si>
  <si>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</si>
  <si>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</si>
  <si>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</si>
  <si>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</si>
  <si>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</si>
  <si>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</si>
  <si>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</si>
  <si>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</si>
  <si>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</si>
  <si>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</si>
  <si>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</si>
  <si>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</si>
  <si>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</si>
  <si>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</si>
  <si>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</si>
  <si>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</si>
  <si>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</si>
  <si>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</si>
  <si>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</si>
  <si>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</si>
  <si>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</si>
  <si>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</si>
  <si>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</si>
  <si>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</si>
  <si>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</si>
  <si>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</si>
  <si>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</si>
  <si>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</si>
  <si>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</si>
  <si>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</si>
  <si>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</si>
  <si>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</si>
  <si>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</si>
  <si>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</si>
  <si>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</si>
  <si>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</si>
  <si>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</si>
  <si>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</si>
  <si>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</si>
  <si>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</si>
  <si>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</si>
  <si>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</si>
  <si>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</si>
  <si>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</si>
  <si>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</si>
  <si>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</si>
  <si>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</si>
  <si>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</si>
  <si>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</si>
  <si>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</si>
  <si>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</si>
  <si>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</si>
  <si>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</si>
  <si>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</si>
  <si>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</si>
  <si>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</si>
  <si>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</si>
  <si>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</si>
  <si>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</si>
  <si>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</si>
  <si>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</si>
  <si>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</si>
  <si>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</si>
  <si>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</si>
  <si>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</si>
  <si>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</si>
  <si>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</si>
  <si>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</si>
  <si>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</si>
  <si>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</si>
  <si>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</si>
  <si>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</si>
  <si>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</si>
  <si>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</si>
  <si>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</si>
  <si>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</si>
  <si>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</si>
  <si>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</si>
  <si>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</si>
  <si>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</si>
  <si>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</si>
  <si>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</si>
  <si>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</si>
  <si>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</si>
  <si>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</si>
  <si>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</si>
  <si>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</si>
  <si>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</si>
  <si>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</si>
  <si>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</si>
  <si>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</si>
  <si>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</si>
  <si>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</si>
  <si>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</si>
  <si>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</si>
  <si>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</si>
  <si>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</si>
  <si>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</si>
  <si>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</si>
  <si>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</si>
  <si>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</si>
  <si>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</si>
  <si>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</si>
  <si>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</si>
  <si>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</si>
  <si>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</si>
  <si>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</si>
  <si>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</si>
  <si>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</si>
  <si>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</si>
  <si>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</si>
  <si>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</si>
  <si>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</si>
  <si>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</si>
  <si>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</si>
  <si>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</si>
  <si>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</si>
  <si>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</si>
  <si>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</si>
  <si>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</si>
  <si>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</si>
  <si>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</si>
  <si>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</si>
  <si>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</si>
  <si>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</si>
  <si>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</si>
  <si>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</si>
  <si>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</si>
  <si>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</si>
  <si>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</si>
  <si>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</si>
  <si>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</si>
  <si>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</si>
  <si>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</si>
  <si>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</si>
  <si>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</si>
  <si>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</si>
  <si>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</si>
  <si>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</si>
  <si>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</si>
  <si>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</si>
  <si>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</si>
  <si>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</si>
  <si>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</si>
  <si>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</si>
  <si>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</si>
  <si>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</si>
  <si>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</si>
  <si>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</si>
  <si>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</si>
  <si>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</si>
  <si>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</si>
  <si>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</si>
  <si>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</si>
  <si>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</si>
  <si>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</si>
  <si>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</si>
  <si>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</si>
  <si>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</si>
  <si>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</si>
  <si>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</si>
  <si>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</si>
  <si>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</si>
  <si>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</si>
  <si>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</si>
  <si>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</si>
  <si>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</si>
  <si>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</si>
  <si>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</si>
  <si>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</si>
  <si>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</si>
  <si>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</si>
  <si>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</si>
  <si>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</si>
  <si>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</si>
  <si>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</si>
  <si>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</si>
  <si>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</si>
  <si>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</si>
  <si>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</si>
  <si>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</si>
  <si>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</si>
  <si>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</si>
  <si>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</si>
  <si>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</si>
  <si>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</si>
  <si>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</si>
  <si>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</si>
  <si>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</si>
  <si>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</si>
  <si>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</si>
  <si>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</si>
  <si>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</si>
  <si>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</si>
  <si>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</si>
  <si>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</si>
  <si>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</si>
  <si>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</si>
  <si>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</si>
  <si>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</si>
  <si>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</si>
  <si>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</si>
  <si>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</si>
  <si>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</si>
  <si>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</si>
  <si>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</si>
  <si>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</si>
  <si>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</si>
  <si>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</si>
  <si>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</si>
  <si>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</si>
  <si>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</si>
  <si>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</si>
  <si>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</si>
  <si>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</si>
  <si>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</si>
  <si>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</si>
  <si>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</si>
  <si>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</si>
  <si>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</si>
  <si>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</si>
  <si>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</si>
  <si>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</si>
  <si>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</si>
  <si>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</si>
  <si>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</si>
  <si>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</si>
  <si>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</si>
  <si>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</si>
  <si>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</si>
  <si>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</si>
  <si>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</si>
  <si>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</si>
  <si>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</si>
  <si>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</si>
  <si>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</si>
  <si>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</si>
  <si>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</si>
  <si>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</si>
  <si>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</si>
  <si>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</si>
  <si>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</si>
  <si>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</si>
  <si>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</si>
  <si>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</si>
  <si>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</si>
  <si>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</si>
  <si>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</si>
  <si>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</si>
  <si>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</si>
  <si>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</si>
  <si>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</si>
  <si>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</si>
  <si>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</si>
  <si>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</si>
  <si>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</si>
  <si>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</si>
  <si>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</si>
  <si>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</si>
  <si>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</si>
  <si>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</si>
  <si>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</si>
  <si>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</si>
  <si>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</si>
  <si>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</si>
  <si>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</si>
  <si>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</si>
  <si>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</si>
  <si>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</si>
  <si>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</si>
  <si>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</si>
  <si>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</si>
  <si>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</si>
  <si>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</si>
  <si>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</si>
  <si>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</si>
  <si>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</si>
  <si>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</si>
  <si>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</si>
  <si>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</si>
  <si>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</si>
  <si>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</si>
  <si>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</si>
  <si>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</si>
  <si>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</si>
  <si>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</si>
  <si>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</si>
  <si>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</si>
  <si>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</si>
  <si>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</si>
  <si>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</si>
  <si>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</si>
  <si>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</si>
  <si>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</si>
  <si>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</si>
  <si>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</si>
  <si>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</si>
  <si>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</si>
  <si>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</si>
  <si>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</si>
  <si>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</si>
  <si>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</si>
  <si>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</si>
  <si>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</si>
  <si>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</si>
  <si>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</si>
  <si>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</si>
  <si>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</si>
  <si>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</si>
  <si>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</si>
  <si>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</si>
  <si>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</si>
  <si>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</si>
  <si>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</si>
  <si>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</si>
  <si>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</si>
  <si>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</si>
  <si>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</si>
  <si>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</si>
  <si>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</si>
  <si>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23I039 Gage Annexed into 23I002 Fargo effective 04/22/16</t>
  </si>
  <si>
    <t>12C001 Grant mandatory annexation into 12I039 Hugo effective 06/23/16</t>
  </si>
  <si>
    <t xml:space="preserve">HUGO (Grant annexed into 06/23/16)                         </t>
  </si>
  <si>
    <t xml:space="preserve">FARGO (Gage annexed into 04/22/16)                        </t>
  </si>
  <si>
    <t>* Salary Incentive Factor times 20 Mills</t>
  </si>
  <si>
    <t>** 55E007 Santa Fe South HS, 55E011 Santa Fe South MS and 55G001 Santa Fe South ES all closed on 06/30/16.  "New" 55E021 Santa Fe South Charter is opening for FY2017, all under Oklahoma City Public Schools sponsorship.</t>
  </si>
  <si>
    <t>E021 **</t>
  </si>
  <si>
    <t>Initial Adjusted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</si>
  <si>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</si>
  <si>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</si>
  <si>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</si>
  <si>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"NEW" Charter in FY2017</t>
  </si>
  <si>
    <t>Statewide Virtual Charters</t>
  </si>
  <si>
    <t>Found. $1,592.00</t>
  </si>
  <si>
    <t>Salary* $72.90</t>
  </si>
  <si>
    <t>Districts (513) &amp; Charters (31)</t>
  </si>
  <si>
    <t>Annexation/Consolidation</t>
  </si>
  <si>
    <t>Total $3,050.00</t>
  </si>
  <si>
    <t>Alloc. 11/18/16</t>
  </si>
  <si>
    <t>Col. 5</t>
  </si>
  <si>
    <t>FY2016</t>
  </si>
  <si>
    <t xml:space="preserve">Midyear </t>
  </si>
  <si>
    <t>Midyear</t>
  </si>
  <si>
    <t xml:space="preserve">GRANT                         </t>
  </si>
  <si>
    <t xml:space="preserve">HUGO                          </t>
  </si>
  <si>
    <t xml:space="preserve">JAY                           </t>
  </si>
  <si>
    <t xml:space="preserve">FARGO                         </t>
  </si>
  <si>
    <t xml:space="preserve">GAGE                          </t>
  </si>
  <si>
    <t xml:space="preserve">SPAVINAW                      </t>
  </si>
  <si>
    <t xml:space="preserve">ADAIR                         </t>
  </si>
  <si>
    <t xml:space="preserve">SALINA                        </t>
  </si>
  <si>
    <t>E007</t>
  </si>
  <si>
    <t>E011</t>
  </si>
  <si>
    <t>Returned $25,559,832</t>
  </si>
  <si>
    <t>Found. $1,602.91</t>
  </si>
  <si>
    <t>Incent. $72.76 x 20</t>
  </si>
  <si>
    <t>Total $3,058.11</t>
  </si>
  <si>
    <t>Alloc. 09/15/16</t>
  </si>
  <si>
    <t>FY2016 Adj. Midyear</t>
  </si>
  <si>
    <t>Adj. Midyear</t>
  </si>
  <si>
    <t>Alloc.06/14/16</t>
  </si>
  <si>
    <t>Incent. $72.13 x 20</t>
  </si>
  <si>
    <t>Total $3,034.60</t>
  </si>
  <si>
    <t>(Col. 1 + Col. 2)</t>
  </si>
  <si>
    <t>Total FY2016</t>
  </si>
  <si>
    <t>Adj. Midyear SA</t>
  </si>
  <si>
    <t>(Col. 4 - Col. 3)</t>
  </si>
  <si>
    <t>Annexed</t>
  </si>
  <si>
    <t>OKC CHARTER: SANTA FE SOUTH HS **</t>
  </si>
  <si>
    <t>OKC CHARTER: SANTA FE SOUTH MS **</t>
  </si>
  <si>
    <t>SANTA FE SOUTH ES (CHARTER) **</t>
  </si>
  <si>
    <t>Combined for Comparison</t>
  </si>
  <si>
    <t>46C021 Spavinaw annexed into 21I001 Jay effective 07/18/16</t>
  </si>
  <si>
    <t>46C021 Spavinaw annexed into 46I002 Adair effective 07/18/16</t>
  </si>
  <si>
    <t>46C021 Spavinaw annexed into 46I016 Salina effective 07/18/16</t>
  </si>
  <si>
    <t xml:space="preserve">46C021 Spavinaw annexed into 21I001 Jay, 46I002 Adair and 46I016 Salina effective 07/18/16. </t>
  </si>
  <si>
    <t xml:space="preserve">SPAVINAW BREAKDOWN FOR JAY                           </t>
  </si>
  <si>
    <t xml:space="preserve">SPAVINAW BREAKDOWN FOR ADAIR                         </t>
  </si>
  <si>
    <t xml:space="preserve">SPAVINAW BREAKDOWN FOR SALINA                        </t>
  </si>
  <si>
    <t xml:space="preserve"> </t>
  </si>
  <si>
    <t>Found. $1,587.00</t>
  </si>
  <si>
    <t>Salary* $73.18</t>
  </si>
  <si>
    <t>Total $3,050.60</t>
  </si>
  <si>
    <t>Found. &lt;$5.00&gt;</t>
  </si>
  <si>
    <t>Salary* $0.28</t>
  </si>
  <si>
    <t>Total $&lt;0.60&gt;</t>
  </si>
  <si>
    <t>Alloc. 01/04/2017</t>
  </si>
  <si>
    <t>Plus Returned</t>
  </si>
  <si>
    <t>Found. &lt;$15.91&gt;</t>
  </si>
  <si>
    <t>Salary* $0.42</t>
  </si>
  <si>
    <t>Total $&lt;7.51&gt;</t>
  </si>
  <si>
    <t>(Col. 5 ÷ Col.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</si>
</sst>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00"/>
    <numFmt numFmtId="165" formatCode="mm/dd/yy;@"/>
  </numFmts>
  <fonts count="1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0"/>
      <name val="Times New Roman"/>
      <family val="1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1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3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2" fillId="0" borderId="8" xfId="0" applyFont="1" applyBorder="1"/>
    <xf numFmtId="42" fontId="7" fillId="0" borderId="1" xfId="0" applyNumberFormat="1" applyFont="1" applyBorder="1"/>
    <xf numFmtId="10" fontId="7" fillId="0" borderId="5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0" xfId="1" applyFont="1" applyFill="1" applyBorder="1"/>
    <xf numFmtId="0" fontId="7" fillId="0" borderId="6" xfId="1" applyFont="1" applyFill="1" applyBorder="1" applyAlignment="1">
      <alignment horizontal="left"/>
    </xf>
    <xf numFmtId="0" fontId="7" fillId="0" borderId="7" xfId="1" applyFont="1" applyFill="1" applyBorder="1"/>
    <xf numFmtId="42" fontId="7" fillId="0" borderId="6" xfId="0" applyNumberFormat="1" applyFont="1" applyBorder="1"/>
    <xf numFmtId="10" fontId="7" fillId="0" borderId="8" xfId="0" applyNumberFormat="1" applyFont="1" applyBorder="1"/>
    <xf numFmtId="37" fontId="7" fillId="0" borderId="8" xfId="0" applyNumberFormat="1" applyFont="1" applyBorder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4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1" applyFont="1" applyFill="1" applyBorder="1"/>
    <xf numFmtId="0" fontId="2" fillId="0" borderId="0" xfId="0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0" fontId="8" fillId="0" borderId="1" xfId="1" applyFont="1" applyFill="1" applyBorder="1"/>
    <xf numFmtId="0" fontId="7" fillId="0" borderId="1" xfId="1" applyFont="1" applyFill="1" applyBorder="1"/>
    <xf numFmtId="0" fontId="8" fillId="3" borderId="1" xfId="1" applyFont="1" applyFill="1" applyBorder="1"/>
    <xf numFmtId="0" fontId="8" fillId="3" borderId="0" xfId="1" applyFont="1" applyFill="1" applyBorder="1"/>
    <xf numFmtId="10" fontId="7" fillId="3" borderId="5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0" xfId="0" applyFont="1" applyFill="1" applyBorder="1"/>
    <xf numFmtId="0" fontId="7" fillId="0" borderId="0" xfId="0" applyFont="1" applyFill="1"/>
    <xf numFmtId="164" fontId="10" fillId="3" borderId="0" xfId="0" applyNumberFormat="1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7" fillId="4" borderId="1" xfId="2" applyFont="1" applyFill="1" applyBorder="1"/>
    <xf numFmtId="0" fontId="7" fillId="4" borderId="0" xfId="2" applyFont="1" applyFill="1" applyBorder="1"/>
    <xf numFmtId="10" fontId="7" fillId="4" borderId="5" xfId="0" applyNumberFormat="1" applyFont="1" applyFill="1" applyBorder="1"/>
    <xf numFmtId="0" fontId="7" fillId="4" borderId="0" xfId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0" xfId="1" applyFont="1" applyFill="1" applyBorder="1"/>
    <xf numFmtId="10" fontId="7" fillId="2" borderId="5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7" fillId="0" borderId="1" xfId="0" applyNumberFormat="1" applyFont="1" applyFill="1" applyBorder="1"/>
    <xf numFmtId="0" fontId="2" fillId="0" borderId="9" xfId="0" applyFont="1" applyBorder="1" applyAlignment="1">
      <alignment horizontal="center"/>
    </xf>
    <xf numFmtId="0" fontId="12" fillId="0" borderId="0" xfId="1" applyFont="1" applyFill="1"/>
    <xf numFmtId="3" fontId="5" fillId="0" borderId="1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42" fontId="7" fillId="3" borderId="1" xfId="0" applyNumberFormat="1" applyFont="1" applyFill="1" applyBorder="1"/>
    <xf numFmtId="42" fontId="7" fillId="2" borderId="1" xfId="0" applyNumberFormat="1" applyFont="1" applyFill="1" applyBorder="1"/>
    <xf numFmtId="42" fontId="7" fillId="4" borderId="1" xfId="0" applyNumberFormat="1" applyFont="1" applyFill="1" applyBorder="1"/>
    <xf numFmtId="3" fontId="5" fillId="0" borderId="9" xfId="0" quotePrefix="1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4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5" xfId="0" quotePrefix="1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42" fontId="7" fillId="0" borderId="15" xfId="0" applyNumberFormat="1" applyFont="1" applyBorder="1"/>
    <xf numFmtId="42" fontId="7" fillId="0" borderId="16" xfId="0" applyNumberFormat="1" applyFont="1" applyBorder="1"/>
    <xf numFmtId="0" fontId="2" fillId="0" borderId="0" xfId="0" applyFont="1" applyBorder="1" applyAlignment="1">
      <alignment horizontal="left"/>
    </xf>
    <xf numFmtId="42" fontId="2" fillId="0" borderId="0" xfId="0" applyNumberFormat="1" applyFont="1" applyBorder="1"/>
    <xf numFmtId="0" fontId="7" fillId="0" borderId="0" xfId="0" applyFont="1" applyFill="1" applyBorder="1"/>
    <xf numFmtId="42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17" xfId="1" applyFont="1" applyFill="1" applyBorder="1"/>
    <xf numFmtId="0" fontId="2" fillId="0" borderId="0" xfId="0" applyFont="1" applyFill="1" applyAlignment="1">
      <alignment horizontal="right"/>
    </xf>
    <xf numFmtId="42" fontId="2" fillId="0" borderId="0" xfId="0" applyNumberFormat="1" applyFont="1" applyFill="1"/>
    <xf numFmtId="42" fontId="7" fillId="0" borderId="0" xfId="0" applyNumberFormat="1" applyFont="1" applyFill="1"/>
    <xf numFmtId="42" fontId="2" fillId="0" borderId="17" xfId="0" applyNumberFormat="1" applyFont="1" applyBorder="1"/>
    <xf numFmtId="0" fontId="11" fillId="0" borderId="0" xfId="0" applyFont="1" applyFill="1" applyBorder="1" applyAlignment="1">
      <alignment horizontal="center"/>
    </xf>
    <xf numFmtId="0" fontId="12" fillId="0" borderId="18" xfId="1" applyFont="1" applyFill="1" applyBorder="1"/>
    <xf numFmtId="0" fontId="12" fillId="0" borderId="19" xfId="1" applyFont="1" applyFill="1" applyBorder="1"/>
    <xf numFmtId="42" fontId="2" fillId="0" borderId="19" xfId="0" applyNumberFormat="1" applyFont="1" applyBorder="1"/>
    <xf numFmtId="0" fontId="12" fillId="0" borderId="21" xfId="1" applyFont="1" applyFill="1" applyBorder="1"/>
    <xf numFmtId="0" fontId="12" fillId="0" borderId="0" xfId="1" applyFont="1" applyFill="1" applyBorder="1"/>
    <xf numFmtId="0" fontId="12" fillId="0" borderId="23" xfId="1" applyFont="1" applyFill="1" applyBorder="1"/>
    <xf numFmtId="0" fontId="12" fillId="0" borderId="25" xfId="1" applyFont="1" applyFill="1" applyBorder="1"/>
    <xf numFmtId="0" fontId="12" fillId="0" borderId="26" xfId="1" applyFont="1" applyFill="1" applyBorder="1"/>
    <xf numFmtId="42" fontId="2" fillId="0" borderId="26" xfId="0" applyNumberFormat="1" applyFont="1" applyBorder="1"/>
    <xf numFmtId="0" fontId="12" fillId="3" borderId="0" xfId="1" applyFont="1" applyFill="1"/>
    <xf numFmtId="0" fontId="7" fillId="4" borderId="1" xfId="1" applyFont="1" applyFill="1" applyBorder="1" applyAlignment="1"/>
    <xf numFmtId="0" fontId="7" fillId="4" borderId="0" xfId="1" applyFont="1" applyFill="1" applyBorder="1" applyAlignment="1"/>
    <xf numFmtId="42" fontId="2" fillId="0" borderId="4" xfId="0" applyNumberFormat="1" applyFont="1" applyBorder="1"/>
    <xf numFmtId="42" fontId="2" fillId="0" borderId="5" xfId="0" applyNumberFormat="1" applyFont="1" applyBorder="1"/>
    <xf numFmtId="42" fontId="2" fillId="0" borderId="5" xfId="0" applyNumberFormat="1" applyFont="1" applyFill="1" applyBorder="1"/>
    <xf numFmtId="42" fontId="2" fillId="0" borderId="8" xfId="0" applyNumberFormat="1" applyFont="1" applyBorder="1"/>
    <xf numFmtId="42" fontId="2" fillId="0" borderId="25" xfId="0" applyNumberFormat="1" applyFont="1" applyBorder="1"/>
    <xf numFmtId="42" fontId="2" fillId="0" borderId="18" xfId="0" applyNumberFormat="1" applyFont="1" applyBorder="1"/>
    <xf numFmtId="42" fontId="2" fillId="0" borderId="21" xfId="0" applyNumberFormat="1" applyFont="1" applyBorder="1"/>
    <xf numFmtId="42" fontId="2" fillId="0" borderId="23" xfId="0" applyNumberFormat="1" applyFont="1" applyBorder="1"/>
    <xf numFmtId="42" fontId="2" fillId="3" borderId="0" xfId="0" applyNumberFormat="1" applyFont="1" applyFill="1"/>
    <xf numFmtId="0" fontId="7" fillId="0" borderId="0" xfId="0" applyFont="1" applyBorder="1" applyAlignment="1">
      <alignment horizontal="center"/>
    </xf>
    <xf numFmtId="42" fontId="2" fillId="0" borderId="11" xfId="0" applyNumberFormat="1" applyFont="1" applyBorder="1"/>
    <xf numFmtId="42" fontId="2" fillId="0" borderId="12" xfId="0" applyNumberFormat="1" applyFont="1" applyBorder="1"/>
    <xf numFmtId="42" fontId="2" fillId="0" borderId="12" xfId="0" applyNumberFormat="1" applyFont="1" applyFill="1" applyBorder="1"/>
    <xf numFmtId="42" fontId="2" fillId="0" borderId="13" xfId="0" applyNumberFormat="1" applyFont="1" applyBorder="1"/>
    <xf numFmtId="0" fontId="2" fillId="0" borderId="14" xfId="0" applyFont="1" applyBorder="1" applyAlignment="1">
      <alignment horizontal="center"/>
    </xf>
    <xf numFmtId="3" fontId="2" fillId="0" borderId="16" xfId="0" quotePrefix="1" applyNumberFormat="1" applyFont="1" applyBorder="1" applyAlignment="1">
      <alignment horizontal="center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3" borderId="15" xfId="0" applyNumberFormat="1" applyFont="1" applyFill="1" applyBorder="1"/>
    <xf numFmtId="3" fontId="7" fillId="4" borderId="15" xfId="0" applyNumberFormat="1" applyFont="1" applyFill="1" applyBorder="1"/>
    <xf numFmtId="3" fontId="7" fillId="2" borderId="15" xfId="0" applyNumberFormat="1" applyFont="1" applyFill="1" applyBorder="1"/>
    <xf numFmtId="37" fontId="7" fillId="0" borderId="7" xfId="0" applyNumberFormat="1" applyFont="1" applyBorder="1" applyAlignment="1">
      <alignment horizontal="center"/>
    </xf>
    <xf numFmtId="42" fontId="2" fillId="0" borderId="1" xfId="0" applyNumberFormat="1" applyFont="1" applyBorder="1" applyAlignment="1">
      <alignment horizontal="center"/>
    </xf>
    <xf numFmtId="3" fontId="5" fillId="0" borderId="1" xfId="0" quotePrefix="1" applyNumberFormat="1" applyFont="1" applyBorder="1" applyAlignment="1">
      <alignment horizontal="center"/>
    </xf>
    <xf numFmtId="3" fontId="5" fillId="0" borderId="6" xfId="0" quotePrefix="1" applyNumberFormat="1" applyFont="1" applyBorder="1" applyAlignment="1">
      <alignment horizontal="center"/>
    </xf>
    <xf numFmtId="0" fontId="12" fillId="0" borderId="27" xfId="1" applyFont="1" applyFill="1" applyBorder="1"/>
    <xf numFmtId="0" fontId="12" fillId="0" borderId="20" xfId="1" applyFont="1" applyFill="1" applyBorder="1"/>
    <xf numFmtId="0" fontId="12" fillId="0" borderId="22" xfId="1" applyFont="1" applyFill="1" applyBorder="1"/>
    <xf numFmtId="0" fontId="12" fillId="0" borderId="24" xfId="1" applyFont="1" applyFill="1" applyBorder="1"/>
    <xf numFmtId="0" fontId="2" fillId="0" borderId="0" xfId="0" applyFont="1" applyFill="1" applyBorder="1"/>
    <xf numFmtId="0" fontId="7" fillId="0" borderId="0" xfId="0" applyFont="1" applyBorder="1"/>
    <xf numFmtId="0" fontId="3" fillId="0" borderId="0" xfId="0" applyFont="1" applyBorder="1"/>
    <xf numFmtId="42" fontId="2" fillId="4" borderId="12" xfId="0" applyNumberFormat="1" applyFont="1" applyFill="1" applyBorder="1"/>
    <xf numFmtId="42" fontId="2" fillId="4" borderId="5" xfId="0" applyNumberFormat="1" applyFont="1" applyFill="1" applyBorder="1"/>
    <xf numFmtId="42" fontId="7" fillId="4" borderId="15" xfId="0" applyNumberFormat="1" applyFont="1" applyFill="1" applyBorder="1"/>
    <xf numFmtId="42" fontId="2" fillId="2" borderId="12" xfId="0" applyNumberFormat="1" applyFont="1" applyFill="1" applyBorder="1"/>
    <xf numFmtId="42" fontId="2" fillId="2" borderId="5" xfId="0" applyNumberFormat="1" applyFont="1" applyFill="1" applyBorder="1"/>
    <xf numFmtId="42" fontId="7" fillId="2" borderId="15" xfId="0" applyNumberFormat="1" applyFont="1" applyFill="1" applyBorder="1"/>
    <xf numFmtId="42" fontId="2" fillId="3" borderId="12" xfId="0" applyNumberFormat="1" applyFont="1" applyFill="1" applyBorder="1"/>
    <xf numFmtId="42" fontId="2" fillId="3" borderId="5" xfId="0" applyNumberFormat="1" applyFont="1" applyFill="1" applyBorder="1"/>
    <xf numFmtId="42" fontId="7" fillId="3" borderId="15" xfId="0" applyNumberFormat="1" applyFont="1" applyFill="1" applyBorder="1"/>
    <xf numFmtId="42" fontId="6" fillId="0" borderId="1" xfId="0" applyNumberFormat="1" applyFont="1" applyBorder="1" applyAlignment="1">
      <alignment horizontal="center"/>
    </xf>
    <xf numFmtId="0" fontId="5" fillId="0" borderId="7" xfId="0" applyFont="1" applyFill="1" applyBorder="1"/>
    <xf numFmtId="165" fontId="5" fillId="0" borderId="6" xfId="0" applyNumberFormat="1" applyFont="1" applyFill="1" applyBorder="1" applyAlignment="1">
      <alignment horizontal="center"/>
    </xf>
    <xf numFmtId="42" fontId="2" fillId="0" borderId="2" xfId="0" applyNumberFormat="1" applyFont="1" applyBorder="1" applyAlignment="1">
      <alignment horizontal="center"/>
    </xf>
    <xf numFmtId="5" fontId="5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3" fontId="2" fillId="0" borderId="6" xfId="0" quotePrefix="1" applyNumberFormat="1" applyFont="1" applyFill="1" applyBorder="1" applyAlignment="1">
      <alignment horizontal="center"/>
    </xf>
    <xf numFmtId="3" fontId="2" fillId="0" borderId="7" xfId="0" quotePrefix="1" applyNumberFormat="1" applyFont="1" applyFill="1" applyBorder="1" applyAlignment="1">
      <alignment horizontal="center"/>
    </xf>
    <xf numFmtId="3" fontId="5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/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42" fontId="7" fillId="0" borderId="3" xfId="0" applyNumberFormat="1" applyFont="1" applyFill="1" applyBorder="1"/>
    <xf numFmtId="10" fontId="7" fillId="0" borderId="4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0" xfId="0" applyNumberFormat="1" applyFont="1" applyFill="1" applyBorder="1"/>
    <xf numFmtId="10" fontId="7" fillId="0" borderId="5" xfId="0" applyNumberFormat="1" applyFont="1" applyFill="1" applyBorder="1"/>
    <xf numFmtId="0" fontId="7" fillId="0" borderId="1" xfId="2" applyFont="1" applyFill="1" applyBorder="1"/>
    <xf numFmtId="0" fontId="7" fillId="0" borderId="0" xfId="2" applyFont="1" applyFill="1" applyBorder="1"/>
    <xf numFmtId="3" fontId="8" fillId="0" borderId="1" xfId="0" applyNumberFormat="1" applyFont="1" applyFill="1" applyBorder="1"/>
    <xf numFmtId="0" fontId="7" fillId="0" borderId="1" xfId="1" applyFont="1" applyFill="1" applyBorder="1" applyAlignment="1">
      <alignment horizontal="left"/>
    </xf>
    <xf numFmtId="42" fontId="7" fillId="0" borderId="1" xfId="0" applyNumberFormat="1" applyFont="1" applyFill="1" applyBorder="1"/>
    <xf numFmtId="42" fontId="7" fillId="0" borderId="6" xfId="0" applyNumberFormat="1" applyFont="1" applyFill="1" applyBorder="1"/>
    <xf numFmtId="42" fontId="7" fillId="0" borderId="7" xfId="0" applyNumberFormat="1" applyFont="1" applyFill="1" applyBorder="1"/>
    <xf numFmtId="10" fontId="7" fillId="0" borderId="8" xfId="0" applyNumberFormat="1" applyFont="1" applyFill="1" applyBorder="1"/>
    <xf numFmtId="37" fontId="7" fillId="0" borderId="6" xfId="0" applyNumberFormat="1" applyFont="1" applyFill="1" applyBorder="1" applyAlignment="1">
      <alignment horizontal="center"/>
    </xf>
    <xf numFmtId="37" fontId="7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</cellXfs>
  <cellStyles count="3">
    <cellStyle name="Normal" xfId="0" builtinId="0"/>
    <cellStyle name="Normal 6" xfId="2"/>
    <cellStyle name="Normal_FY15 Midyear Alloc.123114" xfId="1"/>
  </cellStyles>
  <dxfs count="13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workbookViewId="0">
      <pane xSplit="4" ySplit="8" topLeftCell="E276" activePane="bottomRight" state="frozen"/>
      <selection pane="topRight" activeCell="E1" sqref="E1"/>
      <selection pane="bottomLeft" activeCell="A9" sqref="A9"/>
      <selection pane="bottomRight" activeCell="J276" sqref="J276"/>
    </sheetView>
  </sheetViews>
  <sheetFormatPr defaultColWidth="9.109375" defaultRowHeight="13.2" x14ac:dyDescent="0.25"/>
  <cols>
    <col min="1" max="1" width="4.44140625" style="198" customWidth="1"/>
    <col min="2" max="2" width="16.6640625" style="6" customWidth="1"/>
    <col min="3" max="3" width="6.6640625" style="6" customWidth="1"/>
    <col min="4" max="4" width="30.6640625" style="6" customWidth="1"/>
    <col min="5" max="6" width="15.33203125" style="6" customWidth="1"/>
    <col min="7" max="7" width="13.6640625" style="94" customWidth="1"/>
    <col min="8" max="8" width="13.6640625" style="6" customWidth="1"/>
    <col min="9" max="9" width="4.44140625" style="199" customWidth="1"/>
    <col min="10" max="10" width="4.33203125" style="199" customWidth="1"/>
    <col min="11" max="16384" width="9.109375" style="6"/>
  </cols>
  <sheetData>
    <row r="1" spans="1:10" ht="12.75" customHeight="1" x14ac:dyDescent="0.25">
      <c r="A1" s="157" t="s">
        <v>896</v>
      </c>
      <c r="B1" s="158"/>
      <c r="C1" s="158"/>
      <c r="D1" s="159"/>
      <c r="E1" s="160" t="s">
        <v>871</v>
      </c>
      <c r="F1" s="161" t="s">
        <v>872</v>
      </c>
      <c r="G1" s="162" t="s">
        <v>873</v>
      </c>
      <c r="H1" s="163" t="s">
        <v>876</v>
      </c>
      <c r="I1" s="201" t="s">
        <v>880</v>
      </c>
      <c r="J1" s="204" t="s">
        <v>881</v>
      </c>
    </row>
    <row r="2" spans="1:10" ht="13.5" customHeight="1" x14ac:dyDescent="0.25">
      <c r="A2" s="156"/>
      <c r="B2" s="139"/>
      <c r="C2" s="139"/>
      <c r="D2" s="164"/>
      <c r="E2" s="165" t="s">
        <v>882</v>
      </c>
      <c r="F2" s="166" t="s">
        <v>882</v>
      </c>
      <c r="G2" s="167" t="s">
        <v>874</v>
      </c>
      <c r="H2" s="168" t="s">
        <v>877</v>
      </c>
      <c r="I2" s="202"/>
      <c r="J2" s="205"/>
    </row>
    <row r="3" spans="1:10" x14ac:dyDescent="0.25">
      <c r="A3" s="156"/>
      <c r="B3" s="139"/>
      <c r="C3" s="139"/>
      <c r="D3" s="164"/>
      <c r="E3" s="166" t="s">
        <v>899</v>
      </c>
      <c r="F3" s="166" t="s">
        <v>914</v>
      </c>
      <c r="G3" s="169" t="s">
        <v>875</v>
      </c>
      <c r="H3" s="170" t="s">
        <v>878</v>
      </c>
      <c r="I3" s="202"/>
      <c r="J3" s="205"/>
    </row>
    <row r="4" spans="1:10" x14ac:dyDescent="0.25">
      <c r="A4" s="156"/>
      <c r="B4" s="139"/>
      <c r="C4" s="139"/>
      <c r="D4" s="164"/>
      <c r="E4" s="171" t="s">
        <v>870</v>
      </c>
      <c r="F4" s="172" t="s">
        <v>870</v>
      </c>
      <c r="G4" s="169"/>
      <c r="H4" s="170" t="s">
        <v>879</v>
      </c>
      <c r="I4" s="202"/>
      <c r="J4" s="205"/>
    </row>
    <row r="5" spans="1:10" x14ac:dyDescent="0.25">
      <c r="A5" s="156"/>
      <c r="B5" s="139"/>
      <c r="C5" s="139"/>
      <c r="D5" s="164"/>
      <c r="E5" s="173" t="s">
        <v>910</v>
      </c>
      <c r="F5" s="172" t="s">
        <v>958</v>
      </c>
      <c r="G5" s="169"/>
      <c r="H5" s="164"/>
      <c r="I5" s="202"/>
      <c r="J5" s="205"/>
    </row>
    <row r="6" spans="1:10" x14ac:dyDescent="0.25">
      <c r="A6" s="156"/>
      <c r="B6" s="139"/>
      <c r="C6" s="139"/>
      <c r="D6" s="164"/>
      <c r="E6" s="173" t="s">
        <v>905</v>
      </c>
      <c r="F6" s="174" t="s">
        <v>952</v>
      </c>
      <c r="G6" s="175" t="s">
        <v>955</v>
      </c>
      <c r="H6" s="164"/>
      <c r="I6" s="202"/>
      <c r="J6" s="205"/>
    </row>
    <row r="7" spans="1:10" x14ac:dyDescent="0.25">
      <c r="A7" s="156"/>
      <c r="B7" s="139"/>
      <c r="C7" s="139"/>
      <c r="D7" s="164"/>
      <c r="E7" s="173" t="s">
        <v>906</v>
      </c>
      <c r="F7" s="174" t="s">
        <v>953</v>
      </c>
      <c r="G7" s="175" t="s">
        <v>956</v>
      </c>
      <c r="H7" s="164"/>
      <c r="I7" s="202"/>
      <c r="J7" s="205"/>
    </row>
    <row r="8" spans="1:10" ht="13.8" thickBot="1" x14ac:dyDescent="0.3">
      <c r="A8" s="18" t="s">
        <v>0</v>
      </c>
      <c r="B8" s="19"/>
      <c r="C8" s="20" t="s">
        <v>1</v>
      </c>
      <c r="D8" s="21"/>
      <c r="E8" s="176" t="s">
        <v>909</v>
      </c>
      <c r="F8" s="177" t="s">
        <v>954</v>
      </c>
      <c r="G8" s="178" t="s">
        <v>957</v>
      </c>
      <c r="H8" s="179"/>
      <c r="I8" s="203"/>
      <c r="J8" s="206"/>
    </row>
    <row r="9" spans="1:10" x14ac:dyDescent="0.25">
      <c r="A9" s="42" t="s">
        <v>2</v>
      </c>
      <c r="B9" s="28" t="s">
        <v>3</v>
      </c>
      <c r="C9" s="28" t="s">
        <v>4</v>
      </c>
      <c r="D9" s="28" t="s">
        <v>5</v>
      </c>
      <c r="E9" s="180">
        <v>612532</v>
      </c>
      <c r="F9" s="181">
        <v>608861</v>
      </c>
      <c r="G9" s="182">
        <f>SUM(F9-E9)</f>
        <v>-3671</v>
      </c>
      <c r="H9" s="183">
        <f>ROUND(G9/E9,4)</f>
        <v>-6.0000000000000001E-3</v>
      </c>
      <c r="I9" s="184" t="s">
        <v>951</v>
      </c>
      <c r="J9" s="185" t="s">
        <v>951</v>
      </c>
    </row>
    <row r="10" spans="1:10" x14ac:dyDescent="0.25">
      <c r="A10" s="42" t="s">
        <v>2</v>
      </c>
      <c r="B10" s="28" t="s">
        <v>3</v>
      </c>
      <c r="C10" s="28" t="s">
        <v>6</v>
      </c>
      <c r="D10" s="28" t="s">
        <v>7</v>
      </c>
      <c r="E10" s="69">
        <v>3065119</v>
      </c>
      <c r="F10" s="186">
        <v>3058903</v>
      </c>
      <c r="G10" s="90">
        <f t="shared" ref="G10:G73" si="0">SUM(F10-E10)</f>
        <v>-6216</v>
      </c>
      <c r="H10" s="187">
        <f t="shared" ref="H10:H73" si="1">ROUND(G10/E10,4)</f>
        <v>-2E-3</v>
      </c>
      <c r="I10" s="184" t="s">
        <v>951</v>
      </c>
      <c r="J10" s="185" t="s">
        <v>951</v>
      </c>
    </row>
    <row r="11" spans="1:10" x14ac:dyDescent="0.25">
      <c r="A11" s="42" t="s">
        <v>2</v>
      </c>
      <c r="B11" s="28" t="s">
        <v>3</v>
      </c>
      <c r="C11" s="28" t="s">
        <v>8</v>
      </c>
      <c r="D11" s="28" t="s">
        <v>9</v>
      </c>
      <c r="E11" s="69">
        <v>1015177</v>
      </c>
      <c r="F11" s="186">
        <v>1101927</v>
      </c>
      <c r="G11" s="90">
        <f t="shared" si="0"/>
        <v>86750</v>
      </c>
      <c r="H11" s="187">
        <f t="shared" si="1"/>
        <v>8.5500000000000007E-2</v>
      </c>
      <c r="I11" s="184" t="s">
        <v>951</v>
      </c>
      <c r="J11" s="185" t="s">
        <v>951</v>
      </c>
    </row>
    <row r="12" spans="1:10" x14ac:dyDescent="0.25">
      <c r="A12" s="42" t="s">
        <v>2</v>
      </c>
      <c r="B12" s="28" t="s">
        <v>3</v>
      </c>
      <c r="C12" s="28" t="s">
        <v>10</v>
      </c>
      <c r="D12" s="28" t="s">
        <v>11</v>
      </c>
      <c r="E12" s="69">
        <v>1617021</v>
      </c>
      <c r="F12" s="186">
        <v>1610695</v>
      </c>
      <c r="G12" s="90">
        <f t="shared" si="0"/>
        <v>-6326</v>
      </c>
      <c r="H12" s="187">
        <f t="shared" si="1"/>
        <v>-3.8999999999999998E-3</v>
      </c>
      <c r="I12" s="184" t="s">
        <v>951</v>
      </c>
      <c r="J12" s="185" t="s">
        <v>951</v>
      </c>
    </row>
    <row r="13" spans="1:10" x14ac:dyDescent="0.25">
      <c r="A13" s="42" t="s">
        <v>2</v>
      </c>
      <c r="B13" s="28" t="s">
        <v>3</v>
      </c>
      <c r="C13" s="28" t="s">
        <v>12</v>
      </c>
      <c r="D13" s="28" t="s">
        <v>13</v>
      </c>
      <c r="E13" s="69">
        <v>648372</v>
      </c>
      <c r="F13" s="186">
        <v>646872</v>
      </c>
      <c r="G13" s="90">
        <f t="shared" si="0"/>
        <v>-1500</v>
      </c>
      <c r="H13" s="187">
        <f t="shared" si="1"/>
        <v>-2.3E-3</v>
      </c>
      <c r="I13" s="184" t="s">
        <v>951</v>
      </c>
      <c r="J13" s="185" t="s">
        <v>951</v>
      </c>
    </row>
    <row r="14" spans="1:10" x14ac:dyDescent="0.25">
      <c r="A14" s="42" t="s">
        <v>2</v>
      </c>
      <c r="B14" s="28" t="s">
        <v>3</v>
      </c>
      <c r="C14" s="28" t="s">
        <v>14</v>
      </c>
      <c r="D14" s="28" t="s">
        <v>15</v>
      </c>
      <c r="E14" s="69">
        <v>468416</v>
      </c>
      <c r="F14" s="186">
        <v>466065</v>
      </c>
      <c r="G14" s="90">
        <f t="shared" si="0"/>
        <v>-2351</v>
      </c>
      <c r="H14" s="187">
        <f t="shared" si="1"/>
        <v>-5.0000000000000001E-3</v>
      </c>
      <c r="I14" s="184" t="s">
        <v>951</v>
      </c>
      <c r="J14" s="185" t="s">
        <v>951</v>
      </c>
    </row>
    <row r="15" spans="1:10" x14ac:dyDescent="0.25">
      <c r="A15" s="42" t="s">
        <v>2</v>
      </c>
      <c r="B15" s="28" t="s">
        <v>3</v>
      </c>
      <c r="C15" s="28" t="s">
        <v>16</v>
      </c>
      <c r="D15" s="28" t="s">
        <v>17</v>
      </c>
      <c r="E15" s="69">
        <v>1176916</v>
      </c>
      <c r="F15" s="186">
        <v>1172949</v>
      </c>
      <c r="G15" s="90">
        <f t="shared" si="0"/>
        <v>-3967</v>
      </c>
      <c r="H15" s="187">
        <f t="shared" si="1"/>
        <v>-3.3999999999999998E-3</v>
      </c>
      <c r="I15" s="184" t="s">
        <v>951</v>
      </c>
      <c r="J15" s="185" t="s">
        <v>951</v>
      </c>
    </row>
    <row r="16" spans="1:10" x14ac:dyDescent="0.25">
      <c r="A16" s="42" t="s">
        <v>2</v>
      </c>
      <c r="B16" s="28" t="s">
        <v>3</v>
      </c>
      <c r="C16" s="28" t="s">
        <v>18</v>
      </c>
      <c r="D16" s="28" t="s">
        <v>19</v>
      </c>
      <c r="E16" s="69">
        <v>4187665</v>
      </c>
      <c r="F16" s="186">
        <v>4435111</v>
      </c>
      <c r="G16" s="90">
        <f t="shared" si="0"/>
        <v>247446</v>
      </c>
      <c r="H16" s="187">
        <f t="shared" si="1"/>
        <v>5.91E-2</v>
      </c>
      <c r="I16" s="184" t="s">
        <v>951</v>
      </c>
      <c r="J16" s="185" t="s">
        <v>951</v>
      </c>
    </row>
    <row r="17" spans="1:10" x14ac:dyDescent="0.25">
      <c r="A17" s="42" t="s">
        <v>2</v>
      </c>
      <c r="B17" s="28" t="s">
        <v>3</v>
      </c>
      <c r="C17" s="28" t="s">
        <v>20</v>
      </c>
      <c r="D17" s="28" t="s">
        <v>21</v>
      </c>
      <c r="E17" s="69">
        <v>5351545</v>
      </c>
      <c r="F17" s="186">
        <v>5315464</v>
      </c>
      <c r="G17" s="90">
        <f t="shared" si="0"/>
        <v>-36081</v>
      </c>
      <c r="H17" s="187">
        <f t="shared" si="1"/>
        <v>-6.7000000000000002E-3</v>
      </c>
      <c r="I17" s="184" t="s">
        <v>951</v>
      </c>
      <c r="J17" s="185" t="s">
        <v>951</v>
      </c>
    </row>
    <row r="18" spans="1:10" x14ac:dyDescent="0.25">
      <c r="A18" s="42" t="s">
        <v>2</v>
      </c>
      <c r="B18" s="28" t="s">
        <v>3</v>
      </c>
      <c r="C18" s="28" t="s">
        <v>22</v>
      </c>
      <c r="D18" s="28" t="s">
        <v>23</v>
      </c>
      <c r="E18" s="69">
        <v>862665</v>
      </c>
      <c r="F18" s="186">
        <v>926171</v>
      </c>
      <c r="G18" s="90">
        <f t="shared" si="0"/>
        <v>63506</v>
      </c>
      <c r="H18" s="187">
        <f t="shared" si="1"/>
        <v>7.3599999999999999E-2</v>
      </c>
      <c r="I18" s="184" t="s">
        <v>951</v>
      </c>
      <c r="J18" s="185" t="s">
        <v>951</v>
      </c>
    </row>
    <row r="19" spans="1:10" x14ac:dyDescent="0.25">
      <c r="A19" s="42" t="s">
        <v>24</v>
      </c>
      <c r="B19" s="28" t="s">
        <v>25</v>
      </c>
      <c r="C19" s="28" t="s">
        <v>26</v>
      </c>
      <c r="D19" s="28" t="s">
        <v>27</v>
      </c>
      <c r="E19" s="69">
        <v>26470</v>
      </c>
      <c r="F19" s="186">
        <v>26856</v>
      </c>
      <c r="G19" s="90">
        <f t="shared" si="0"/>
        <v>386</v>
      </c>
      <c r="H19" s="187">
        <f t="shared" si="1"/>
        <v>1.46E-2</v>
      </c>
      <c r="I19" s="184">
        <v>1</v>
      </c>
      <c r="J19" s="185">
        <v>1</v>
      </c>
    </row>
    <row r="20" spans="1:10" x14ac:dyDescent="0.25">
      <c r="A20" s="42" t="s">
        <v>24</v>
      </c>
      <c r="B20" s="28" t="s">
        <v>25</v>
      </c>
      <c r="C20" s="28" t="s">
        <v>28</v>
      </c>
      <c r="D20" s="28" t="s">
        <v>29</v>
      </c>
      <c r="E20" s="69">
        <v>229023</v>
      </c>
      <c r="F20" s="186">
        <v>409441</v>
      </c>
      <c r="G20" s="90">
        <f t="shared" si="0"/>
        <v>180418</v>
      </c>
      <c r="H20" s="187">
        <f t="shared" si="1"/>
        <v>0.78779999999999994</v>
      </c>
      <c r="I20" s="184">
        <v>1</v>
      </c>
      <c r="J20" s="185" t="s">
        <v>951</v>
      </c>
    </row>
    <row r="21" spans="1:10" x14ac:dyDescent="0.25">
      <c r="A21" s="42" t="s">
        <v>24</v>
      </c>
      <c r="B21" s="28" t="s">
        <v>25</v>
      </c>
      <c r="C21" s="28" t="s">
        <v>30</v>
      </c>
      <c r="D21" s="28" t="s">
        <v>31</v>
      </c>
      <c r="E21" s="69">
        <v>49028</v>
      </c>
      <c r="F21" s="186">
        <v>225186</v>
      </c>
      <c r="G21" s="90">
        <f t="shared" si="0"/>
        <v>176158</v>
      </c>
      <c r="H21" s="187">
        <f t="shared" si="1"/>
        <v>3.593</v>
      </c>
      <c r="I21" s="184">
        <v>1</v>
      </c>
      <c r="J21" s="185" t="s">
        <v>951</v>
      </c>
    </row>
    <row r="22" spans="1:10" x14ac:dyDescent="0.25">
      <c r="A22" s="42" t="s">
        <v>32</v>
      </c>
      <c r="B22" s="28" t="s">
        <v>33</v>
      </c>
      <c r="C22" s="28" t="s">
        <v>34</v>
      </c>
      <c r="D22" s="28" t="s">
        <v>35</v>
      </c>
      <c r="E22" s="69">
        <v>883390</v>
      </c>
      <c r="F22" s="186">
        <v>1067527</v>
      </c>
      <c r="G22" s="90">
        <f t="shared" si="0"/>
        <v>184137</v>
      </c>
      <c r="H22" s="187">
        <f t="shared" si="1"/>
        <v>0.2084</v>
      </c>
      <c r="I22" s="184" t="s">
        <v>951</v>
      </c>
      <c r="J22" s="185" t="s">
        <v>951</v>
      </c>
    </row>
    <row r="23" spans="1:10" x14ac:dyDescent="0.25">
      <c r="A23" s="42" t="s">
        <v>32</v>
      </c>
      <c r="B23" s="28" t="s">
        <v>33</v>
      </c>
      <c r="C23" s="28" t="s">
        <v>6</v>
      </c>
      <c r="D23" s="28" t="s">
        <v>36</v>
      </c>
      <c r="E23" s="69">
        <v>1320846</v>
      </c>
      <c r="F23" s="186">
        <v>1306836</v>
      </c>
      <c r="G23" s="90">
        <f t="shared" si="0"/>
        <v>-14010</v>
      </c>
      <c r="H23" s="187">
        <f t="shared" si="1"/>
        <v>-1.06E-2</v>
      </c>
      <c r="I23" s="184" t="s">
        <v>951</v>
      </c>
      <c r="J23" s="185" t="s">
        <v>951</v>
      </c>
    </row>
    <row r="24" spans="1:10" x14ac:dyDescent="0.25">
      <c r="A24" s="42" t="s">
        <v>32</v>
      </c>
      <c r="B24" s="28" t="s">
        <v>33</v>
      </c>
      <c r="C24" s="28" t="s">
        <v>37</v>
      </c>
      <c r="D24" s="28" t="s">
        <v>38</v>
      </c>
      <c r="E24" s="69">
        <v>1063666</v>
      </c>
      <c r="F24" s="186">
        <v>1059051</v>
      </c>
      <c r="G24" s="90">
        <f t="shared" si="0"/>
        <v>-4615</v>
      </c>
      <c r="H24" s="187">
        <f t="shared" si="1"/>
        <v>-4.3E-3</v>
      </c>
      <c r="I24" s="184" t="s">
        <v>951</v>
      </c>
      <c r="J24" s="185" t="s">
        <v>951</v>
      </c>
    </row>
    <row r="25" spans="1:10" x14ac:dyDescent="0.25">
      <c r="A25" s="42" t="s">
        <v>32</v>
      </c>
      <c r="B25" s="28" t="s">
        <v>33</v>
      </c>
      <c r="C25" s="28" t="s">
        <v>39</v>
      </c>
      <c r="D25" s="28" t="s">
        <v>40</v>
      </c>
      <c r="E25" s="69">
        <v>3371940</v>
      </c>
      <c r="F25" s="186">
        <v>3332099</v>
      </c>
      <c r="G25" s="90">
        <f t="shared" si="0"/>
        <v>-39841</v>
      </c>
      <c r="H25" s="187">
        <f t="shared" si="1"/>
        <v>-1.18E-2</v>
      </c>
      <c r="I25" s="184" t="s">
        <v>951</v>
      </c>
      <c r="J25" s="185" t="s">
        <v>951</v>
      </c>
    </row>
    <row r="26" spans="1:10" x14ac:dyDescent="0.25">
      <c r="A26" s="42" t="s">
        <v>32</v>
      </c>
      <c r="B26" s="28" t="s">
        <v>33</v>
      </c>
      <c r="C26" s="28" t="s">
        <v>41</v>
      </c>
      <c r="D26" s="28" t="s">
        <v>42</v>
      </c>
      <c r="E26" s="69">
        <v>1508031</v>
      </c>
      <c r="F26" s="186">
        <v>1509320</v>
      </c>
      <c r="G26" s="90">
        <f t="shared" si="0"/>
        <v>1289</v>
      </c>
      <c r="H26" s="187">
        <f t="shared" si="1"/>
        <v>8.9999999999999998E-4</v>
      </c>
      <c r="I26" s="184" t="s">
        <v>951</v>
      </c>
      <c r="J26" s="185" t="s">
        <v>951</v>
      </c>
    </row>
    <row r="27" spans="1:10" x14ac:dyDescent="0.25">
      <c r="A27" s="42" t="s">
        <v>32</v>
      </c>
      <c r="B27" s="28" t="s">
        <v>33</v>
      </c>
      <c r="C27" s="28" t="s">
        <v>43</v>
      </c>
      <c r="D27" s="28" t="s">
        <v>44</v>
      </c>
      <c r="E27" s="69">
        <v>814757</v>
      </c>
      <c r="F27" s="186">
        <v>799142</v>
      </c>
      <c r="G27" s="90">
        <f t="shared" si="0"/>
        <v>-15615</v>
      </c>
      <c r="H27" s="187">
        <f t="shared" si="1"/>
        <v>-1.9199999999999998E-2</v>
      </c>
      <c r="I27" s="184" t="s">
        <v>951</v>
      </c>
      <c r="J27" s="185" t="s">
        <v>951</v>
      </c>
    </row>
    <row r="28" spans="1:10" x14ac:dyDescent="0.25">
      <c r="A28" s="42" t="s">
        <v>45</v>
      </c>
      <c r="B28" s="28" t="s">
        <v>46</v>
      </c>
      <c r="C28" s="28" t="s">
        <v>47</v>
      </c>
      <c r="D28" s="28" t="s">
        <v>48</v>
      </c>
      <c r="E28" s="69">
        <v>713234</v>
      </c>
      <c r="F28" s="186">
        <v>684282</v>
      </c>
      <c r="G28" s="90">
        <f t="shared" si="0"/>
        <v>-28952</v>
      </c>
      <c r="H28" s="187">
        <f t="shared" si="1"/>
        <v>-4.0599999999999997E-2</v>
      </c>
      <c r="I28" s="184" t="s">
        <v>951</v>
      </c>
      <c r="J28" s="185" t="s">
        <v>951</v>
      </c>
    </row>
    <row r="29" spans="1:10" x14ac:dyDescent="0.25">
      <c r="A29" s="42" t="s">
        <v>45</v>
      </c>
      <c r="B29" s="28" t="s">
        <v>46</v>
      </c>
      <c r="C29" s="28" t="s">
        <v>49</v>
      </c>
      <c r="D29" s="28" t="s">
        <v>50</v>
      </c>
      <c r="E29" s="69">
        <v>30873</v>
      </c>
      <c r="F29" s="186">
        <v>31570</v>
      </c>
      <c r="G29" s="90">
        <f t="shared" si="0"/>
        <v>697</v>
      </c>
      <c r="H29" s="187">
        <f t="shared" si="1"/>
        <v>2.2599999999999999E-2</v>
      </c>
      <c r="I29" s="184">
        <v>1</v>
      </c>
      <c r="J29" s="185">
        <v>1</v>
      </c>
    </row>
    <row r="30" spans="1:10" x14ac:dyDescent="0.25">
      <c r="A30" s="42" t="s">
        <v>45</v>
      </c>
      <c r="B30" s="28" t="s">
        <v>46</v>
      </c>
      <c r="C30" s="28" t="s">
        <v>51</v>
      </c>
      <c r="D30" s="28" t="s">
        <v>52</v>
      </c>
      <c r="E30" s="69">
        <v>5339</v>
      </c>
      <c r="F30" s="186">
        <v>5339</v>
      </c>
      <c r="G30" s="90">
        <f t="shared" si="0"/>
        <v>0</v>
      </c>
      <c r="H30" s="187">
        <f t="shared" si="1"/>
        <v>0</v>
      </c>
      <c r="I30" s="184">
        <v>1</v>
      </c>
      <c r="J30" s="185">
        <v>1</v>
      </c>
    </row>
    <row r="31" spans="1:10" x14ac:dyDescent="0.25">
      <c r="A31" s="42" t="s">
        <v>45</v>
      </c>
      <c r="B31" s="28" t="s">
        <v>46</v>
      </c>
      <c r="C31" s="28" t="s">
        <v>53</v>
      </c>
      <c r="D31" s="28" t="s">
        <v>54</v>
      </c>
      <c r="E31" s="69">
        <v>763123</v>
      </c>
      <c r="F31" s="186">
        <v>773909</v>
      </c>
      <c r="G31" s="90">
        <f t="shared" si="0"/>
        <v>10786</v>
      </c>
      <c r="H31" s="187">
        <f t="shared" si="1"/>
        <v>1.41E-2</v>
      </c>
      <c r="I31" s="184" t="s">
        <v>951</v>
      </c>
      <c r="J31" s="185" t="s">
        <v>951</v>
      </c>
    </row>
    <row r="32" spans="1:10" x14ac:dyDescent="0.25">
      <c r="A32" s="42" t="s">
        <v>55</v>
      </c>
      <c r="B32" s="28" t="s">
        <v>56</v>
      </c>
      <c r="C32" s="28" t="s">
        <v>57</v>
      </c>
      <c r="D32" s="28" t="s">
        <v>58</v>
      </c>
      <c r="E32" s="69">
        <v>1060573</v>
      </c>
      <c r="F32" s="186">
        <v>1178046</v>
      </c>
      <c r="G32" s="90">
        <f t="shared" si="0"/>
        <v>117473</v>
      </c>
      <c r="H32" s="187">
        <f t="shared" si="1"/>
        <v>0.1108</v>
      </c>
      <c r="I32" s="184" t="s">
        <v>951</v>
      </c>
      <c r="J32" s="185" t="s">
        <v>951</v>
      </c>
    </row>
    <row r="33" spans="1:10" x14ac:dyDescent="0.25">
      <c r="A33" s="42" t="s">
        <v>55</v>
      </c>
      <c r="B33" s="28" t="s">
        <v>56</v>
      </c>
      <c r="C33" s="28" t="s">
        <v>59</v>
      </c>
      <c r="D33" s="28" t="s">
        <v>60</v>
      </c>
      <c r="E33" s="69">
        <v>4738518</v>
      </c>
      <c r="F33" s="186">
        <v>4388184</v>
      </c>
      <c r="G33" s="90">
        <f t="shared" si="0"/>
        <v>-350334</v>
      </c>
      <c r="H33" s="187">
        <f t="shared" si="1"/>
        <v>-7.3899999999999993E-2</v>
      </c>
      <c r="I33" s="184" t="s">
        <v>951</v>
      </c>
      <c r="J33" s="185" t="s">
        <v>951</v>
      </c>
    </row>
    <row r="34" spans="1:10" x14ac:dyDescent="0.25">
      <c r="A34" s="42" t="s">
        <v>55</v>
      </c>
      <c r="B34" s="28" t="s">
        <v>56</v>
      </c>
      <c r="C34" s="28" t="s">
        <v>61</v>
      </c>
      <c r="D34" s="28" t="s">
        <v>62</v>
      </c>
      <c r="E34" s="69">
        <v>113696</v>
      </c>
      <c r="F34" s="186">
        <v>289959</v>
      </c>
      <c r="G34" s="90">
        <f t="shared" si="0"/>
        <v>176263</v>
      </c>
      <c r="H34" s="187">
        <f t="shared" si="1"/>
        <v>1.5503</v>
      </c>
      <c r="I34" s="184">
        <v>1</v>
      </c>
      <c r="J34" s="185" t="s">
        <v>951</v>
      </c>
    </row>
    <row r="35" spans="1:10" x14ac:dyDescent="0.25">
      <c r="A35" s="42" t="s">
        <v>55</v>
      </c>
      <c r="B35" s="28" t="s">
        <v>56</v>
      </c>
      <c r="C35" s="28" t="s">
        <v>63</v>
      </c>
      <c r="D35" s="28" t="s">
        <v>64</v>
      </c>
      <c r="E35" s="69">
        <v>978540</v>
      </c>
      <c r="F35" s="186">
        <v>959823</v>
      </c>
      <c r="G35" s="90">
        <f t="shared" si="0"/>
        <v>-18717</v>
      </c>
      <c r="H35" s="187">
        <f t="shared" si="1"/>
        <v>-1.9099999999999999E-2</v>
      </c>
      <c r="I35" s="184" t="s">
        <v>951</v>
      </c>
      <c r="J35" s="185" t="s">
        <v>951</v>
      </c>
    </row>
    <row r="36" spans="1:10" x14ac:dyDescent="0.25">
      <c r="A36" s="42" t="s">
        <v>65</v>
      </c>
      <c r="B36" s="28" t="s">
        <v>66</v>
      </c>
      <c r="C36" s="28" t="s">
        <v>67</v>
      </c>
      <c r="D36" s="28" t="s">
        <v>68</v>
      </c>
      <c r="E36" s="69">
        <v>700489</v>
      </c>
      <c r="F36" s="186">
        <v>600677</v>
      </c>
      <c r="G36" s="90">
        <f t="shared" si="0"/>
        <v>-99812</v>
      </c>
      <c r="H36" s="187">
        <f t="shared" si="1"/>
        <v>-0.14249999999999999</v>
      </c>
      <c r="I36" s="184" t="s">
        <v>951</v>
      </c>
      <c r="J36" s="185" t="s">
        <v>951</v>
      </c>
    </row>
    <row r="37" spans="1:10" x14ac:dyDescent="0.25">
      <c r="A37" s="42" t="s">
        <v>65</v>
      </c>
      <c r="B37" s="28" t="s">
        <v>66</v>
      </c>
      <c r="C37" s="28" t="s">
        <v>69</v>
      </c>
      <c r="D37" s="28" t="s">
        <v>70</v>
      </c>
      <c r="E37" s="69">
        <v>1284861</v>
      </c>
      <c r="F37" s="186">
        <v>1077951</v>
      </c>
      <c r="G37" s="90">
        <f t="shared" si="0"/>
        <v>-206910</v>
      </c>
      <c r="H37" s="187">
        <f t="shared" si="1"/>
        <v>-0.161</v>
      </c>
      <c r="I37" s="184" t="s">
        <v>951</v>
      </c>
      <c r="J37" s="185" t="s">
        <v>951</v>
      </c>
    </row>
    <row r="38" spans="1:10" x14ac:dyDescent="0.25">
      <c r="A38" s="42" t="s">
        <v>65</v>
      </c>
      <c r="B38" s="28" t="s">
        <v>66</v>
      </c>
      <c r="C38" s="28" t="s">
        <v>71</v>
      </c>
      <c r="D38" s="28" t="s">
        <v>72</v>
      </c>
      <c r="E38" s="69">
        <v>426585</v>
      </c>
      <c r="F38" s="186">
        <v>447882</v>
      </c>
      <c r="G38" s="90">
        <f t="shared" si="0"/>
        <v>21297</v>
      </c>
      <c r="H38" s="187">
        <f t="shared" si="1"/>
        <v>4.99E-2</v>
      </c>
      <c r="I38" s="184" t="s">
        <v>951</v>
      </c>
      <c r="J38" s="185" t="s">
        <v>951</v>
      </c>
    </row>
    <row r="39" spans="1:10" x14ac:dyDescent="0.25">
      <c r="A39" s="42" t="s">
        <v>65</v>
      </c>
      <c r="B39" s="28" t="s">
        <v>66</v>
      </c>
      <c r="C39" s="28" t="s">
        <v>73</v>
      </c>
      <c r="D39" s="28" t="s">
        <v>74</v>
      </c>
      <c r="E39" s="69">
        <v>167559</v>
      </c>
      <c r="F39" s="186">
        <v>153652</v>
      </c>
      <c r="G39" s="90">
        <f t="shared" si="0"/>
        <v>-13907</v>
      </c>
      <c r="H39" s="187">
        <f t="shared" si="1"/>
        <v>-8.3000000000000004E-2</v>
      </c>
      <c r="I39" s="184">
        <v>1</v>
      </c>
      <c r="J39" s="185" t="s">
        <v>951</v>
      </c>
    </row>
    <row r="40" spans="1:10" x14ac:dyDescent="0.25">
      <c r="A40" s="42" t="s">
        <v>75</v>
      </c>
      <c r="B40" s="28" t="s">
        <v>76</v>
      </c>
      <c r="C40" s="28" t="s">
        <v>26</v>
      </c>
      <c r="D40" s="28" t="s">
        <v>77</v>
      </c>
      <c r="E40" s="69">
        <v>2113678</v>
      </c>
      <c r="F40" s="186">
        <v>2197337</v>
      </c>
      <c r="G40" s="90">
        <f t="shared" si="0"/>
        <v>83659</v>
      </c>
      <c r="H40" s="187">
        <f t="shared" si="1"/>
        <v>3.9600000000000003E-2</v>
      </c>
      <c r="I40" s="184" t="s">
        <v>951</v>
      </c>
      <c r="J40" s="185" t="s">
        <v>951</v>
      </c>
    </row>
    <row r="41" spans="1:10" x14ac:dyDescent="0.25">
      <c r="A41" s="42" t="s">
        <v>75</v>
      </c>
      <c r="B41" s="28" t="s">
        <v>76</v>
      </c>
      <c r="C41" s="28" t="s">
        <v>57</v>
      </c>
      <c r="D41" s="28" t="s">
        <v>78</v>
      </c>
      <c r="E41" s="69">
        <v>1774862</v>
      </c>
      <c r="F41" s="186">
        <v>1762661</v>
      </c>
      <c r="G41" s="90">
        <f t="shared" si="0"/>
        <v>-12201</v>
      </c>
      <c r="H41" s="187">
        <f t="shared" si="1"/>
        <v>-6.8999999999999999E-3</v>
      </c>
      <c r="I41" s="184" t="s">
        <v>951</v>
      </c>
      <c r="J41" s="185" t="s">
        <v>951</v>
      </c>
    </row>
    <row r="42" spans="1:10" x14ac:dyDescent="0.25">
      <c r="A42" s="42" t="s">
        <v>75</v>
      </c>
      <c r="B42" s="28" t="s">
        <v>76</v>
      </c>
      <c r="C42" s="28" t="s">
        <v>79</v>
      </c>
      <c r="D42" s="28" t="s">
        <v>80</v>
      </c>
      <c r="E42" s="69">
        <v>392633</v>
      </c>
      <c r="F42" s="186">
        <v>481619</v>
      </c>
      <c r="G42" s="90">
        <f t="shared" si="0"/>
        <v>88986</v>
      </c>
      <c r="H42" s="187">
        <f t="shared" si="1"/>
        <v>0.2266</v>
      </c>
      <c r="I42" s="184" t="s">
        <v>951</v>
      </c>
      <c r="J42" s="185" t="s">
        <v>951</v>
      </c>
    </row>
    <row r="43" spans="1:10" x14ac:dyDescent="0.25">
      <c r="A43" s="42" t="s">
        <v>75</v>
      </c>
      <c r="B43" s="28" t="s">
        <v>76</v>
      </c>
      <c r="C43" s="28" t="s">
        <v>16</v>
      </c>
      <c r="D43" s="28" t="s">
        <v>81</v>
      </c>
      <c r="E43" s="69">
        <v>3123507</v>
      </c>
      <c r="F43" s="186">
        <v>3116720</v>
      </c>
      <c r="G43" s="90">
        <f t="shared" si="0"/>
        <v>-6787</v>
      </c>
      <c r="H43" s="187">
        <f t="shared" si="1"/>
        <v>-2.2000000000000001E-3</v>
      </c>
      <c r="I43" s="184" t="s">
        <v>951</v>
      </c>
      <c r="J43" s="185" t="s">
        <v>951</v>
      </c>
    </row>
    <row r="44" spans="1:10" x14ac:dyDescent="0.25">
      <c r="A44" s="42" t="s">
        <v>75</v>
      </c>
      <c r="B44" s="28" t="s">
        <v>76</v>
      </c>
      <c r="C44" s="28" t="s">
        <v>82</v>
      </c>
      <c r="D44" s="28" t="s">
        <v>83</v>
      </c>
      <c r="E44" s="69">
        <v>1700249</v>
      </c>
      <c r="F44" s="186">
        <v>1839211</v>
      </c>
      <c r="G44" s="90">
        <f t="shared" si="0"/>
        <v>138962</v>
      </c>
      <c r="H44" s="187">
        <f t="shared" si="1"/>
        <v>8.1699999999999995E-2</v>
      </c>
      <c r="I44" s="184" t="s">
        <v>951</v>
      </c>
      <c r="J44" s="185" t="s">
        <v>951</v>
      </c>
    </row>
    <row r="45" spans="1:10" x14ac:dyDescent="0.25">
      <c r="A45" s="42" t="s">
        <v>75</v>
      </c>
      <c r="B45" s="28" t="s">
        <v>76</v>
      </c>
      <c r="C45" s="28" t="s">
        <v>84</v>
      </c>
      <c r="D45" s="28" t="s">
        <v>85</v>
      </c>
      <c r="E45" s="69">
        <v>394079</v>
      </c>
      <c r="F45" s="186">
        <v>331099</v>
      </c>
      <c r="G45" s="90">
        <f t="shared" si="0"/>
        <v>-62980</v>
      </c>
      <c r="H45" s="187">
        <f t="shared" si="1"/>
        <v>-0.1598</v>
      </c>
      <c r="I45" s="184" t="s">
        <v>951</v>
      </c>
      <c r="J45" s="185" t="s">
        <v>951</v>
      </c>
    </row>
    <row r="46" spans="1:10" x14ac:dyDescent="0.25">
      <c r="A46" s="42" t="s">
        <v>75</v>
      </c>
      <c r="B46" s="28" t="s">
        <v>76</v>
      </c>
      <c r="C46" s="28" t="s">
        <v>86</v>
      </c>
      <c r="D46" s="28" t="s">
        <v>87</v>
      </c>
      <c r="E46" s="69">
        <v>2145828</v>
      </c>
      <c r="F46" s="186">
        <v>2274396</v>
      </c>
      <c r="G46" s="90">
        <f t="shared" si="0"/>
        <v>128568</v>
      </c>
      <c r="H46" s="187">
        <f t="shared" si="1"/>
        <v>5.9900000000000002E-2</v>
      </c>
      <c r="I46" s="184" t="s">
        <v>951</v>
      </c>
      <c r="J46" s="185" t="s">
        <v>951</v>
      </c>
    </row>
    <row r="47" spans="1:10" x14ac:dyDescent="0.25">
      <c r="A47" s="42" t="s">
        <v>75</v>
      </c>
      <c r="B47" s="28" t="s">
        <v>76</v>
      </c>
      <c r="C47" s="28" t="s">
        <v>88</v>
      </c>
      <c r="D47" s="28" t="s">
        <v>89</v>
      </c>
      <c r="E47" s="69">
        <v>12588721</v>
      </c>
      <c r="F47" s="186">
        <v>12615060</v>
      </c>
      <c r="G47" s="90">
        <f t="shared" si="0"/>
        <v>26339</v>
      </c>
      <c r="H47" s="187">
        <f t="shared" si="1"/>
        <v>2.0999999999999999E-3</v>
      </c>
      <c r="I47" s="184" t="s">
        <v>951</v>
      </c>
      <c r="J47" s="185" t="s">
        <v>951</v>
      </c>
    </row>
    <row r="48" spans="1:10" x14ac:dyDescent="0.25">
      <c r="A48" s="42" t="s">
        <v>90</v>
      </c>
      <c r="B48" s="28" t="s">
        <v>91</v>
      </c>
      <c r="C48" s="28" t="s">
        <v>18</v>
      </c>
      <c r="D48" s="28" t="s">
        <v>92</v>
      </c>
      <c r="E48" s="69">
        <v>1245641</v>
      </c>
      <c r="F48" s="186">
        <v>1177790</v>
      </c>
      <c r="G48" s="90">
        <f t="shared" si="0"/>
        <v>-67851</v>
      </c>
      <c r="H48" s="187">
        <f t="shared" si="1"/>
        <v>-5.45E-2</v>
      </c>
      <c r="I48" s="184" t="s">
        <v>951</v>
      </c>
      <c r="J48" s="185" t="s">
        <v>951</v>
      </c>
    </row>
    <row r="49" spans="1:10" x14ac:dyDescent="0.25">
      <c r="A49" s="42" t="s">
        <v>90</v>
      </c>
      <c r="B49" s="28" t="s">
        <v>91</v>
      </c>
      <c r="C49" s="28" t="s">
        <v>93</v>
      </c>
      <c r="D49" s="28" t="s">
        <v>94</v>
      </c>
      <c r="E49" s="69">
        <v>855477</v>
      </c>
      <c r="F49" s="186">
        <v>867350</v>
      </c>
      <c r="G49" s="90">
        <f t="shared" si="0"/>
        <v>11873</v>
      </c>
      <c r="H49" s="187">
        <f t="shared" si="1"/>
        <v>1.3899999999999999E-2</v>
      </c>
      <c r="I49" s="184" t="s">
        <v>951</v>
      </c>
      <c r="J49" s="185" t="s">
        <v>951</v>
      </c>
    </row>
    <row r="50" spans="1:10" x14ac:dyDescent="0.25">
      <c r="A50" s="42" t="s">
        <v>90</v>
      </c>
      <c r="B50" s="28" t="s">
        <v>91</v>
      </c>
      <c r="C50" s="28" t="s">
        <v>95</v>
      </c>
      <c r="D50" s="28" t="s">
        <v>96</v>
      </c>
      <c r="E50" s="69">
        <v>6144946</v>
      </c>
      <c r="F50" s="186">
        <v>6245212</v>
      </c>
      <c r="G50" s="90">
        <f t="shared" si="0"/>
        <v>100266</v>
      </c>
      <c r="H50" s="187">
        <f t="shared" si="1"/>
        <v>1.6299999999999999E-2</v>
      </c>
      <c r="I50" s="184" t="s">
        <v>951</v>
      </c>
      <c r="J50" s="185" t="s">
        <v>951</v>
      </c>
    </row>
    <row r="51" spans="1:10" x14ac:dyDescent="0.25">
      <c r="A51" s="42" t="s">
        <v>90</v>
      </c>
      <c r="B51" s="28" t="s">
        <v>91</v>
      </c>
      <c r="C51" s="28" t="s">
        <v>97</v>
      </c>
      <c r="D51" s="28" t="s">
        <v>98</v>
      </c>
      <c r="E51" s="69">
        <v>1775073</v>
      </c>
      <c r="F51" s="186">
        <v>1846681</v>
      </c>
      <c r="G51" s="90">
        <f t="shared" si="0"/>
        <v>71608</v>
      </c>
      <c r="H51" s="187">
        <f t="shared" si="1"/>
        <v>4.0300000000000002E-2</v>
      </c>
      <c r="I51" s="184" t="s">
        <v>951</v>
      </c>
      <c r="J51" s="185" t="s">
        <v>951</v>
      </c>
    </row>
    <row r="52" spans="1:10" x14ac:dyDescent="0.25">
      <c r="A52" s="42" t="s">
        <v>90</v>
      </c>
      <c r="B52" s="28" t="s">
        <v>91</v>
      </c>
      <c r="C52" s="28" t="s">
        <v>99</v>
      </c>
      <c r="D52" s="28" t="s">
        <v>100</v>
      </c>
      <c r="E52" s="69">
        <v>1381403</v>
      </c>
      <c r="F52" s="186">
        <v>1512280</v>
      </c>
      <c r="G52" s="90">
        <f t="shared" si="0"/>
        <v>130877</v>
      </c>
      <c r="H52" s="187">
        <f t="shared" si="1"/>
        <v>9.4700000000000006E-2</v>
      </c>
      <c r="I52" s="184" t="s">
        <v>951</v>
      </c>
      <c r="J52" s="185" t="s">
        <v>951</v>
      </c>
    </row>
    <row r="53" spans="1:10" x14ac:dyDescent="0.25">
      <c r="A53" s="42" t="s">
        <v>90</v>
      </c>
      <c r="B53" s="28" t="s">
        <v>91</v>
      </c>
      <c r="C53" s="28" t="s">
        <v>101</v>
      </c>
      <c r="D53" s="28" t="s">
        <v>102</v>
      </c>
      <c r="E53" s="69">
        <v>1238583</v>
      </c>
      <c r="F53" s="186">
        <v>1280274</v>
      </c>
      <c r="G53" s="90">
        <f t="shared" si="0"/>
        <v>41691</v>
      </c>
      <c r="H53" s="187">
        <f t="shared" si="1"/>
        <v>3.3700000000000001E-2</v>
      </c>
      <c r="I53" s="184" t="s">
        <v>951</v>
      </c>
      <c r="J53" s="185" t="s">
        <v>951</v>
      </c>
    </row>
    <row r="54" spans="1:10" x14ac:dyDescent="0.25">
      <c r="A54" s="42" t="s">
        <v>90</v>
      </c>
      <c r="B54" s="28" t="s">
        <v>91</v>
      </c>
      <c r="C54" s="28" t="s">
        <v>103</v>
      </c>
      <c r="D54" s="28" t="s">
        <v>104</v>
      </c>
      <c r="E54" s="69">
        <v>422897</v>
      </c>
      <c r="F54" s="186">
        <v>568444</v>
      </c>
      <c r="G54" s="90">
        <f t="shared" si="0"/>
        <v>145547</v>
      </c>
      <c r="H54" s="187">
        <f t="shared" si="1"/>
        <v>0.34420000000000001</v>
      </c>
      <c r="I54" s="184" t="s">
        <v>951</v>
      </c>
      <c r="J54" s="185" t="s">
        <v>951</v>
      </c>
    </row>
    <row r="55" spans="1:10" x14ac:dyDescent="0.25">
      <c r="A55" s="42" t="s">
        <v>90</v>
      </c>
      <c r="B55" s="28" t="s">
        <v>91</v>
      </c>
      <c r="C55" s="28" t="s">
        <v>105</v>
      </c>
      <c r="D55" s="28" t="s">
        <v>106</v>
      </c>
      <c r="E55" s="69">
        <v>761943</v>
      </c>
      <c r="F55" s="186">
        <v>831871</v>
      </c>
      <c r="G55" s="90">
        <f t="shared" si="0"/>
        <v>69928</v>
      </c>
      <c r="H55" s="187">
        <f t="shared" si="1"/>
        <v>9.1800000000000007E-2</v>
      </c>
      <c r="I55" s="184" t="s">
        <v>951</v>
      </c>
      <c r="J55" s="185" t="s">
        <v>951</v>
      </c>
    </row>
    <row r="56" spans="1:10" x14ac:dyDescent="0.25">
      <c r="A56" s="42" t="s">
        <v>90</v>
      </c>
      <c r="B56" s="28" t="s">
        <v>91</v>
      </c>
      <c r="C56" s="28" t="s">
        <v>107</v>
      </c>
      <c r="D56" s="28" t="s">
        <v>108</v>
      </c>
      <c r="E56" s="69">
        <v>1499628</v>
      </c>
      <c r="F56" s="186">
        <v>1424546</v>
      </c>
      <c r="G56" s="90">
        <f t="shared" si="0"/>
        <v>-75082</v>
      </c>
      <c r="H56" s="187">
        <f t="shared" si="1"/>
        <v>-5.0099999999999999E-2</v>
      </c>
      <c r="I56" s="184" t="s">
        <v>951</v>
      </c>
      <c r="J56" s="185" t="s">
        <v>951</v>
      </c>
    </row>
    <row r="57" spans="1:10" x14ac:dyDescent="0.25">
      <c r="A57" s="42" t="s">
        <v>90</v>
      </c>
      <c r="B57" s="28" t="s">
        <v>91</v>
      </c>
      <c r="C57" s="28" t="s">
        <v>109</v>
      </c>
      <c r="D57" s="28" t="s">
        <v>110</v>
      </c>
      <c r="E57" s="69">
        <v>1061498</v>
      </c>
      <c r="F57" s="186">
        <v>1073344</v>
      </c>
      <c r="G57" s="90">
        <f t="shared" si="0"/>
        <v>11846</v>
      </c>
      <c r="H57" s="187">
        <f t="shared" si="1"/>
        <v>1.12E-2</v>
      </c>
      <c r="I57" s="184" t="s">
        <v>951</v>
      </c>
      <c r="J57" s="185" t="s">
        <v>951</v>
      </c>
    </row>
    <row r="58" spans="1:10" x14ac:dyDescent="0.25">
      <c r="A58" s="42" t="s">
        <v>90</v>
      </c>
      <c r="B58" s="28" t="s">
        <v>91</v>
      </c>
      <c r="C58" s="28" t="s">
        <v>111</v>
      </c>
      <c r="D58" s="28" t="s">
        <v>112</v>
      </c>
      <c r="E58" s="69">
        <v>863364</v>
      </c>
      <c r="F58" s="186">
        <v>929692</v>
      </c>
      <c r="G58" s="90">
        <f t="shared" si="0"/>
        <v>66328</v>
      </c>
      <c r="H58" s="187">
        <f t="shared" si="1"/>
        <v>7.6799999999999993E-2</v>
      </c>
      <c r="I58" s="184" t="s">
        <v>951</v>
      </c>
      <c r="J58" s="185" t="s">
        <v>951</v>
      </c>
    </row>
    <row r="59" spans="1:10" x14ac:dyDescent="0.25">
      <c r="A59" s="42" t="s">
        <v>113</v>
      </c>
      <c r="B59" s="28" t="s">
        <v>114</v>
      </c>
      <c r="C59" s="28" t="s">
        <v>12</v>
      </c>
      <c r="D59" s="28" t="s">
        <v>115</v>
      </c>
      <c r="E59" s="69">
        <v>11481</v>
      </c>
      <c r="F59" s="186">
        <v>12382</v>
      </c>
      <c r="G59" s="90">
        <f t="shared" si="0"/>
        <v>901</v>
      </c>
      <c r="H59" s="187">
        <f t="shared" si="1"/>
        <v>7.85E-2</v>
      </c>
      <c r="I59" s="184">
        <v>1</v>
      </c>
      <c r="J59" s="185">
        <v>1</v>
      </c>
    </row>
    <row r="60" spans="1:10" x14ac:dyDescent="0.25">
      <c r="A60" s="42" t="s">
        <v>113</v>
      </c>
      <c r="B60" s="28" t="s">
        <v>114</v>
      </c>
      <c r="C60" s="28" t="s">
        <v>116</v>
      </c>
      <c r="D60" s="28" t="s">
        <v>117</v>
      </c>
      <c r="E60" s="69">
        <v>16369</v>
      </c>
      <c r="F60" s="186">
        <v>17632</v>
      </c>
      <c r="G60" s="90">
        <f t="shared" si="0"/>
        <v>1263</v>
      </c>
      <c r="H60" s="187">
        <f t="shared" si="1"/>
        <v>7.7200000000000005E-2</v>
      </c>
      <c r="I60" s="184">
        <v>1</v>
      </c>
      <c r="J60" s="185">
        <v>1</v>
      </c>
    </row>
    <row r="61" spans="1:10" x14ac:dyDescent="0.25">
      <c r="A61" s="42" t="s">
        <v>113</v>
      </c>
      <c r="B61" s="28" t="s">
        <v>114</v>
      </c>
      <c r="C61" s="28" t="s">
        <v>118</v>
      </c>
      <c r="D61" s="28" t="s">
        <v>119</v>
      </c>
      <c r="E61" s="69">
        <v>300286</v>
      </c>
      <c r="F61" s="186">
        <v>258746</v>
      </c>
      <c r="G61" s="90">
        <f t="shared" si="0"/>
        <v>-41540</v>
      </c>
      <c r="H61" s="187">
        <f t="shared" si="1"/>
        <v>-0.13830000000000001</v>
      </c>
      <c r="I61" s="184" t="s">
        <v>951</v>
      </c>
      <c r="J61" s="185" t="s">
        <v>951</v>
      </c>
    </row>
    <row r="62" spans="1:10" x14ac:dyDescent="0.25">
      <c r="A62" s="42" t="s">
        <v>113</v>
      </c>
      <c r="B62" s="28" t="s">
        <v>114</v>
      </c>
      <c r="C62" s="28" t="s">
        <v>120</v>
      </c>
      <c r="D62" s="28" t="s">
        <v>121</v>
      </c>
      <c r="E62" s="69">
        <v>16889</v>
      </c>
      <c r="F62" s="186">
        <v>17736</v>
      </c>
      <c r="G62" s="90">
        <f t="shared" si="0"/>
        <v>847</v>
      </c>
      <c r="H62" s="187">
        <f t="shared" si="1"/>
        <v>5.0200000000000002E-2</v>
      </c>
      <c r="I62" s="184">
        <v>1</v>
      </c>
      <c r="J62" s="185">
        <v>1</v>
      </c>
    </row>
    <row r="63" spans="1:10" x14ac:dyDescent="0.25">
      <c r="A63" s="42" t="s">
        <v>113</v>
      </c>
      <c r="B63" s="28" t="s">
        <v>114</v>
      </c>
      <c r="C63" s="28" t="s">
        <v>47</v>
      </c>
      <c r="D63" s="28" t="s">
        <v>122</v>
      </c>
      <c r="E63" s="69">
        <v>8430611</v>
      </c>
      <c r="F63" s="186">
        <v>8863808</v>
      </c>
      <c r="G63" s="90">
        <f t="shared" si="0"/>
        <v>433197</v>
      </c>
      <c r="H63" s="187">
        <f t="shared" si="1"/>
        <v>5.1400000000000001E-2</v>
      </c>
      <c r="I63" s="184" t="s">
        <v>951</v>
      </c>
      <c r="J63" s="185" t="s">
        <v>951</v>
      </c>
    </row>
    <row r="64" spans="1:10" x14ac:dyDescent="0.25">
      <c r="A64" s="42" t="s">
        <v>113</v>
      </c>
      <c r="B64" s="28" t="s">
        <v>114</v>
      </c>
      <c r="C64" s="28" t="s">
        <v>123</v>
      </c>
      <c r="D64" s="28" t="s">
        <v>124</v>
      </c>
      <c r="E64" s="69">
        <v>21030923</v>
      </c>
      <c r="F64" s="186">
        <v>22150404</v>
      </c>
      <c r="G64" s="90">
        <f t="shared" si="0"/>
        <v>1119481</v>
      </c>
      <c r="H64" s="187">
        <f t="shared" si="1"/>
        <v>5.3199999999999997E-2</v>
      </c>
      <c r="I64" s="184" t="s">
        <v>951</v>
      </c>
      <c r="J64" s="185" t="s">
        <v>951</v>
      </c>
    </row>
    <row r="65" spans="1:10" x14ac:dyDescent="0.25">
      <c r="A65" s="42" t="s">
        <v>113</v>
      </c>
      <c r="B65" s="28" t="s">
        <v>114</v>
      </c>
      <c r="C65" s="28" t="s">
        <v>125</v>
      </c>
      <c r="D65" s="28" t="s">
        <v>126</v>
      </c>
      <c r="E65" s="69">
        <v>9002131</v>
      </c>
      <c r="F65" s="186">
        <v>9587063</v>
      </c>
      <c r="G65" s="90">
        <f t="shared" si="0"/>
        <v>584932</v>
      </c>
      <c r="H65" s="187">
        <f t="shared" si="1"/>
        <v>6.5000000000000002E-2</v>
      </c>
      <c r="I65" s="184" t="s">
        <v>951</v>
      </c>
      <c r="J65" s="185" t="s">
        <v>951</v>
      </c>
    </row>
    <row r="66" spans="1:10" x14ac:dyDescent="0.25">
      <c r="A66" s="42" t="s">
        <v>113</v>
      </c>
      <c r="B66" s="28" t="s">
        <v>114</v>
      </c>
      <c r="C66" s="28" t="s">
        <v>127</v>
      </c>
      <c r="D66" s="28" t="s">
        <v>128</v>
      </c>
      <c r="E66" s="69">
        <v>657743</v>
      </c>
      <c r="F66" s="186">
        <v>747790</v>
      </c>
      <c r="G66" s="90">
        <f t="shared" si="0"/>
        <v>90047</v>
      </c>
      <c r="H66" s="187">
        <f t="shared" si="1"/>
        <v>0.13689999999999999</v>
      </c>
      <c r="I66" s="184" t="s">
        <v>951</v>
      </c>
      <c r="J66" s="185" t="s">
        <v>951</v>
      </c>
    </row>
    <row r="67" spans="1:10" x14ac:dyDescent="0.25">
      <c r="A67" s="42" t="s">
        <v>113</v>
      </c>
      <c r="B67" s="28" t="s">
        <v>114</v>
      </c>
      <c r="C67" s="28" t="s">
        <v>129</v>
      </c>
      <c r="D67" s="28" t="s">
        <v>130</v>
      </c>
      <c r="E67" s="69">
        <v>25391608</v>
      </c>
      <c r="F67" s="186">
        <v>25801343</v>
      </c>
      <c r="G67" s="90">
        <f t="shared" si="0"/>
        <v>409735</v>
      </c>
      <c r="H67" s="187">
        <f t="shared" si="1"/>
        <v>1.61E-2</v>
      </c>
      <c r="I67" s="184" t="s">
        <v>951</v>
      </c>
      <c r="J67" s="185" t="s">
        <v>951</v>
      </c>
    </row>
    <row r="68" spans="1:10" x14ac:dyDescent="0.25">
      <c r="A68" s="42" t="s">
        <v>113</v>
      </c>
      <c r="B68" s="28" t="s">
        <v>114</v>
      </c>
      <c r="C68" s="28" t="s">
        <v>131</v>
      </c>
      <c r="D68" s="28" t="s">
        <v>132</v>
      </c>
      <c r="E68" s="69">
        <v>18765</v>
      </c>
      <c r="F68" s="186">
        <v>16138</v>
      </c>
      <c r="G68" s="90">
        <f t="shared" si="0"/>
        <v>-2627</v>
      </c>
      <c r="H68" s="187">
        <f t="shared" si="1"/>
        <v>-0.14000000000000001</v>
      </c>
      <c r="I68" s="184">
        <v>1</v>
      </c>
      <c r="J68" s="185">
        <v>1</v>
      </c>
    </row>
    <row r="69" spans="1:10" x14ac:dyDescent="0.25">
      <c r="A69" s="42" t="s">
        <v>133</v>
      </c>
      <c r="B69" s="28" t="s">
        <v>134</v>
      </c>
      <c r="C69" s="28" t="s">
        <v>135</v>
      </c>
      <c r="D69" s="28" t="s">
        <v>136</v>
      </c>
      <c r="E69" s="69">
        <v>965775</v>
      </c>
      <c r="F69" s="186">
        <v>1056281</v>
      </c>
      <c r="G69" s="90">
        <f t="shared" si="0"/>
        <v>90506</v>
      </c>
      <c r="H69" s="187">
        <f t="shared" si="1"/>
        <v>9.3700000000000006E-2</v>
      </c>
      <c r="I69" s="184" t="s">
        <v>951</v>
      </c>
      <c r="J69" s="185" t="s">
        <v>951</v>
      </c>
    </row>
    <row r="70" spans="1:10" x14ac:dyDescent="0.25">
      <c r="A70" s="42" t="s">
        <v>133</v>
      </c>
      <c r="B70" s="28" t="s">
        <v>134</v>
      </c>
      <c r="C70" s="28" t="s">
        <v>41</v>
      </c>
      <c r="D70" s="28" t="s">
        <v>137</v>
      </c>
      <c r="E70" s="69">
        <v>6163000</v>
      </c>
      <c r="F70" s="186">
        <v>7168439</v>
      </c>
      <c r="G70" s="90">
        <f t="shared" si="0"/>
        <v>1005439</v>
      </c>
      <c r="H70" s="187">
        <f t="shared" si="1"/>
        <v>0.16309999999999999</v>
      </c>
      <c r="I70" s="184" t="s">
        <v>951</v>
      </c>
      <c r="J70" s="185" t="s">
        <v>951</v>
      </c>
    </row>
    <row r="71" spans="1:10" x14ac:dyDescent="0.25">
      <c r="A71" s="42" t="s">
        <v>133</v>
      </c>
      <c r="B71" s="28" t="s">
        <v>134</v>
      </c>
      <c r="C71" s="28" t="s">
        <v>138</v>
      </c>
      <c r="D71" s="28" t="s">
        <v>139</v>
      </c>
      <c r="E71" s="69">
        <v>22593</v>
      </c>
      <c r="F71" s="186">
        <v>40783</v>
      </c>
      <c r="G71" s="90">
        <f t="shared" si="0"/>
        <v>18190</v>
      </c>
      <c r="H71" s="187">
        <f t="shared" si="1"/>
        <v>0.80510000000000004</v>
      </c>
      <c r="I71" s="184">
        <v>1</v>
      </c>
      <c r="J71" s="185" t="s">
        <v>951</v>
      </c>
    </row>
    <row r="72" spans="1:10" x14ac:dyDescent="0.25">
      <c r="A72" s="42" t="s">
        <v>133</v>
      </c>
      <c r="B72" s="28" t="s">
        <v>134</v>
      </c>
      <c r="C72" s="28" t="s">
        <v>123</v>
      </c>
      <c r="D72" s="28" t="s">
        <v>140</v>
      </c>
      <c r="E72" s="69">
        <v>3417707</v>
      </c>
      <c r="F72" s="186">
        <v>3479504</v>
      </c>
      <c r="G72" s="90">
        <f t="shared" si="0"/>
        <v>61797</v>
      </c>
      <c r="H72" s="187">
        <f t="shared" si="1"/>
        <v>1.8100000000000002E-2</v>
      </c>
      <c r="I72" s="184" t="s">
        <v>951</v>
      </c>
      <c r="J72" s="185" t="s">
        <v>951</v>
      </c>
    </row>
    <row r="73" spans="1:10" x14ac:dyDescent="0.25">
      <c r="A73" s="42" t="s">
        <v>133</v>
      </c>
      <c r="B73" s="28" t="s">
        <v>134</v>
      </c>
      <c r="C73" s="28" t="s">
        <v>141</v>
      </c>
      <c r="D73" s="28" t="s">
        <v>142</v>
      </c>
      <c r="E73" s="69">
        <v>4050367</v>
      </c>
      <c r="F73" s="186">
        <v>3945369</v>
      </c>
      <c r="G73" s="90">
        <f t="shared" si="0"/>
        <v>-104998</v>
      </c>
      <c r="H73" s="187">
        <f t="shared" si="1"/>
        <v>-2.5899999999999999E-2</v>
      </c>
      <c r="I73" s="184" t="s">
        <v>951</v>
      </c>
      <c r="J73" s="185" t="s">
        <v>951</v>
      </c>
    </row>
    <row r="74" spans="1:10" x14ac:dyDescent="0.25">
      <c r="A74" s="42" t="s">
        <v>133</v>
      </c>
      <c r="B74" s="28" t="s">
        <v>134</v>
      </c>
      <c r="C74" s="28" t="s">
        <v>143</v>
      </c>
      <c r="D74" s="28" t="s">
        <v>144</v>
      </c>
      <c r="E74" s="69">
        <v>1409238</v>
      </c>
      <c r="F74" s="186">
        <v>1386591</v>
      </c>
      <c r="G74" s="90">
        <f t="shared" ref="G74:G137" si="2">SUM(F74-E74)</f>
        <v>-22647</v>
      </c>
      <c r="H74" s="187">
        <f t="shared" ref="H74:H137" si="3">ROUND(G74/E74,4)</f>
        <v>-1.61E-2</v>
      </c>
      <c r="I74" s="184" t="s">
        <v>951</v>
      </c>
      <c r="J74" s="185" t="s">
        <v>951</v>
      </c>
    </row>
    <row r="75" spans="1:10" x14ac:dyDescent="0.25">
      <c r="A75" s="42" t="s">
        <v>133</v>
      </c>
      <c r="B75" s="28" t="s">
        <v>134</v>
      </c>
      <c r="C75" s="28" t="s">
        <v>145</v>
      </c>
      <c r="D75" s="28" t="s">
        <v>146</v>
      </c>
      <c r="E75" s="69">
        <v>1304203</v>
      </c>
      <c r="F75" s="186">
        <v>1343722</v>
      </c>
      <c r="G75" s="90">
        <f t="shared" si="2"/>
        <v>39519</v>
      </c>
      <c r="H75" s="187">
        <f t="shared" si="3"/>
        <v>3.0300000000000001E-2</v>
      </c>
      <c r="I75" s="184" t="s">
        <v>951</v>
      </c>
      <c r="J75" s="185" t="s">
        <v>951</v>
      </c>
    </row>
    <row r="76" spans="1:10" x14ac:dyDescent="0.25">
      <c r="A76" s="42" t="s">
        <v>133</v>
      </c>
      <c r="B76" s="28" t="s">
        <v>134</v>
      </c>
      <c r="C76" s="28" t="s">
        <v>147</v>
      </c>
      <c r="D76" s="28" t="s">
        <v>148</v>
      </c>
      <c r="E76" s="69">
        <v>122707</v>
      </c>
      <c r="F76" s="186">
        <v>303245</v>
      </c>
      <c r="G76" s="90">
        <f t="shared" si="2"/>
        <v>180538</v>
      </c>
      <c r="H76" s="187">
        <f t="shared" si="3"/>
        <v>1.4713000000000001</v>
      </c>
      <c r="I76" s="184" t="s">
        <v>951</v>
      </c>
      <c r="J76" s="185" t="s">
        <v>951</v>
      </c>
    </row>
    <row r="77" spans="1:10" x14ac:dyDescent="0.25">
      <c r="A77" s="42" t="s">
        <v>133</v>
      </c>
      <c r="B77" s="28" t="s">
        <v>134</v>
      </c>
      <c r="C77" s="28" t="s">
        <v>149</v>
      </c>
      <c r="D77" s="28" t="s">
        <v>150</v>
      </c>
      <c r="E77" s="69">
        <v>3433836</v>
      </c>
      <c r="F77" s="186">
        <v>3507674</v>
      </c>
      <c r="G77" s="90">
        <f t="shared" si="2"/>
        <v>73838</v>
      </c>
      <c r="H77" s="187">
        <f t="shared" si="3"/>
        <v>2.1499999999999998E-2</v>
      </c>
      <c r="I77" s="184" t="s">
        <v>951</v>
      </c>
      <c r="J77" s="185" t="s">
        <v>951</v>
      </c>
    </row>
    <row r="78" spans="1:10" x14ac:dyDescent="0.25">
      <c r="A78" s="42" t="s">
        <v>151</v>
      </c>
      <c r="B78" s="28" t="s">
        <v>152</v>
      </c>
      <c r="C78" s="28" t="s">
        <v>153</v>
      </c>
      <c r="D78" s="28" t="s">
        <v>154</v>
      </c>
      <c r="E78" s="69">
        <v>503964</v>
      </c>
      <c r="F78" s="186">
        <v>577120</v>
      </c>
      <c r="G78" s="90">
        <f t="shared" si="2"/>
        <v>73156</v>
      </c>
      <c r="H78" s="187">
        <f t="shared" si="3"/>
        <v>0.1452</v>
      </c>
      <c r="I78" s="184" t="s">
        <v>951</v>
      </c>
      <c r="J78" s="185" t="s">
        <v>951</v>
      </c>
    </row>
    <row r="79" spans="1:10" x14ac:dyDescent="0.25">
      <c r="A79" s="42" t="s">
        <v>151</v>
      </c>
      <c r="B79" s="28" t="s">
        <v>152</v>
      </c>
      <c r="C79" s="28" t="s">
        <v>155</v>
      </c>
      <c r="D79" s="28" t="s">
        <v>156</v>
      </c>
      <c r="E79" s="69">
        <v>916926</v>
      </c>
      <c r="F79" s="186">
        <v>907172</v>
      </c>
      <c r="G79" s="90">
        <f t="shared" si="2"/>
        <v>-9754</v>
      </c>
      <c r="H79" s="187">
        <f t="shared" si="3"/>
        <v>-1.06E-2</v>
      </c>
      <c r="I79" s="184" t="s">
        <v>951</v>
      </c>
      <c r="J79" s="185" t="s">
        <v>951</v>
      </c>
    </row>
    <row r="80" spans="1:10" x14ac:dyDescent="0.25">
      <c r="A80" s="42" t="s">
        <v>151</v>
      </c>
      <c r="B80" s="28" t="s">
        <v>152</v>
      </c>
      <c r="C80" s="28" t="s">
        <v>34</v>
      </c>
      <c r="D80" s="28" t="s">
        <v>157</v>
      </c>
      <c r="E80" s="69">
        <v>2169658</v>
      </c>
      <c r="F80" s="186">
        <v>2164035</v>
      </c>
      <c r="G80" s="90">
        <f t="shared" si="2"/>
        <v>-5623</v>
      </c>
      <c r="H80" s="187">
        <f t="shared" si="3"/>
        <v>-2.5999999999999999E-3</v>
      </c>
      <c r="I80" s="184" t="s">
        <v>951</v>
      </c>
      <c r="J80" s="185" t="s">
        <v>951</v>
      </c>
    </row>
    <row r="81" spans="1:10" x14ac:dyDescent="0.25">
      <c r="A81" s="42" t="s">
        <v>151</v>
      </c>
      <c r="B81" s="28" t="s">
        <v>152</v>
      </c>
      <c r="C81" s="28" t="s">
        <v>158</v>
      </c>
      <c r="D81" s="28" t="s">
        <v>159</v>
      </c>
      <c r="E81" s="69">
        <v>819658</v>
      </c>
      <c r="F81" s="186">
        <v>814161</v>
      </c>
      <c r="G81" s="90">
        <f t="shared" si="2"/>
        <v>-5497</v>
      </c>
      <c r="H81" s="187">
        <f t="shared" si="3"/>
        <v>-6.7000000000000002E-3</v>
      </c>
      <c r="I81" s="184" t="s">
        <v>951</v>
      </c>
      <c r="J81" s="185" t="s">
        <v>951</v>
      </c>
    </row>
    <row r="82" spans="1:10" x14ac:dyDescent="0.25">
      <c r="A82" s="42" t="s">
        <v>151</v>
      </c>
      <c r="B82" s="28" t="s">
        <v>152</v>
      </c>
      <c r="C82" s="28" t="s">
        <v>116</v>
      </c>
      <c r="D82" s="28" t="s">
        <v>160</v>
      </c>
      <c r="E82" s="69">
        <v>1036557</v>
      </c>
      <c r="F82" s="186">
        <v>1041397</v>
      </c>
      <c r="G82" s="90">
        <f t="shared" si="2"/>
        <v>4840</v>
      </c>
      <c r="H82" s="187">
        <f t="shared" si="3"/>
        <v>4.7000000000000002E-3</v>
      </c>
      <c r="I82" s="184" t="s">
        <v>951</v>
      </c>
      <c r="J82" s="185" t="s">
        <v>951</v>
      </c>
    </row>
    <row r="83" spans="1:10" x14ac:dyDescent="0.25">
      <c r="A83" s="42" t="s">
        <v>151</v>
      </c>
      <c r="B83" s="28" t="s">
        <v>152</v>
      </c>
      <c r="C83" s="28" t="s">
        <v>161</v>
      </c>
      <c r="D83" s="28" t="s">
        <v>162</v>
      </c>
      <c r="E83" s="69">
        <v>2703621</v>
      </c>
      <c r="F83" s="186">
        <v>2680290</v>
      </c>
      <c r="G83" s="90">
        <f t="shared" si="2"/>
        <v>-23331</v>
      </c>
      <c r="H83" s="187">
        <f t="shared" si="3"/>
        <v>-8.6E-3</v>
      </c>
      <c r="I83" s="184" t="s">
        <v>951</v>
      </c>
      <c r="J83" s="185" t="s">
        <v>951</v>
      </c>
    </row>
    <row r="84" spans="1:10" x14ac:dyDescent="0.25">
      <c r="A84" s="42" t="s">
        <v>151</v>
      </c>
      <c r="B84" s="28" t="s">
        <v>152</v>
      </c>
      <c r="C84" s="28" t="s">
        <v>163</v>
      </c>
      <c r="D84" s="28" t="s">
        <v>164</v>
      </c>
      <c r="E84" s="69">
        <v>2143513</v>
      </c>
      <c r="F84" s="186">
        <v>2132607</v>
      </c>
      <c r="G84" s="90">
        <f t="shared" si="2"/>
        <v>-10906</v>
      </c>
      <c r="H84" s="187">
        <f t="shared" si="3"/>
        <v>-5.1000000000000004E-3</v>
      </c>
      <c r="I84" s="184" t="s">
        <v>951</v>
      </c>
      <c r="J84" s="185" t="s">
        <v>951</v>
      </c>
    </row>
    <row r="85" spans="1:10" x14ac:dyDescent="0.25">
      <c r="A85" s="42" t="s">
        <v>151</v>
      </c>
      <c r="B85" s="28" t="s">
        <v>152</v>
      </c>
      <c r="C85" s="28" t="s">
        <v>165</v>
      </c>
      <c r="D85" s="28" t="s">
        <v>166</v>
      </c>
      <c r="E85" s="69">
        <v>1506893</v>
      </c>
      <c r="F85" s="186">
        <v>1503026</v>
      </c>
      <c r="G85" s="90">
        <f t="shared" si="2"/>
        <v>-3867</v>
      </c>
      <c r="H85" s="187">
        <f t="shared" si="3"/>
        <v>-2.5999999999999999E-3</v>
      </c>
      <c r="I85" s="184" t="s">
        <v>951</v>
      </c>
      <c r="J85" s="185" t="s">
        <v>951</v>
      </c>
    </row>
    <row r="86" spans="1:10" x14ac:dyDescent="0.25">
      <c r="A86" s="42" t="s">
        <v>151</v>
      </c>
      <c r="B86" s="28" t="s">
        <v>152</v>
      </c>
      <c r="C86" s="28" t="s">
        <v>59</v>
      </c>
      <c r="D86" s="28" t="s">
        <v>167</v>
      </c>
      <c r="E86" s="69">
        <v>2360777</v>
      </c>
      <c r="F86" s="186">
        <v>2310015</v>
      </c>
      <c r="G86" s="90">
        <f t="shared" si="2"/>
        <v>-50762</v>
      </c>
      <c r="H86" s="187">
        <f t="shared" si="3"/>
        <v>-2.1499999999999998E-2</v>
      </c>
      <c r="I86" s="184" t="s">
        <v>951</v>
      </c>
      <c r="J86" s="185" t="s">
        <v>951</v>
      </c>
    </row>
    <row r="87" spans="1:10" x14ac:dyDescent="0.25">
      <c r="A87" s="42" t="s">
        <v>151</v>
      </c>
      <c r="B87" s="28" t="s">
        <v>152</v>
      </c>
      <c r="C87" s="28" t="s">
        <v>168</v>
      </c>
      <c r="D87" s="28" t="s">
        <v>169</v>
      </c>
      <c r="E87" s="69">
        <v>2091577</v>
      </c>
      <c r="F87" s="186">
        <v>2078562</v>
      </c>
      <c r="G87" s="90">
        <f t="shared" si="2"/>
        <v>-13015</v>
      </c>
      <c r="H87" s="187">
        <f t="shared" si="3"/>
        <v>-6.1999999999999998E-3</v>
      </c>
      <c r="I87" s="184" t="s">
        <v>951</v>
      </c>
      <c r="J87" s="185" t="s">
        <v>951</v>
      </c>
    </row>
    <row r="88" spans="1:10" x14ac:dyDescent="0.25">
      <c r="A88" s="42" t="s">
        <v>151</v>
      </c>
      <c r="B88" s="28" t="s">
        <v>152</v>
      </c>
      <c r="C88" s="28" t="s">
        <v>170</v>
      </c>
      <c r="D88" s="28" t="s">
        <v>171</v>
      </c>
      <c r="E88" s="69">
        <v>13209703</v>
      </c>
      <c r="F88" s="186">
        <v>13098706</v>
      </c>
      <c r="G88" s="90">
        <f t="shared" si="2"/>
        <v>-110997</v>
      </c>
      <c r="H88" s="187">
        <f t="shared" si="3"/>
        <v>-8.3999999999999995E-3</v>
      </c>
      <c r="I88" s="184" t="s">
        <v>951</v>
      </c>
      <c r="J88" s="185" t="s">
        <v>951</v>
      </c>
    </row>
    <row r="89" spans="1:10" x14ac:dyDescent="0.25">
      <c r="A89" s="42" t="s">
        <v>151</v>
      </c>
      <c r="B89" s="28" t="s">
        <v>152</v>
      </c>
      <c r="C89" s="28" t="s">
        <v>172</v>
      </c>
      <c r="D89" s="28" t="s">
        <v>173</v>
      </c>
      <c r="E89" s="69">
        <v>487542</v>
      </c>
      <c r="F89" s="186">
        <v>487638</v>
      </c>
      <c r="G89" s="90">
        <f t="shared" si="2"/>
        <v>96</v>
      </c>
      <c r="H89" s="187">
        <f t="shared" si="3"/>
        <v>2.0000000000000001E-4</v>
      </c>
      <c r="I89" s="184" t="s">
        <v>951</v>
      </c>
      <c r="J89" s="185" t="s">
        <v>951</v>
      </c>
    </row>
    <row r="90" spans="1:10" x14ac:dyDescent="0.25">
      <c r="A90" s="42" t="s">
        <v>174</v>
      </c>
      <c r="B90" s="28" t="s">
        <v>175</v>
      </c>
      <c r="C90" s="28" t="s">
        <v>34</v>
      </c>
      <c r="D90" s="28" t="s">
        <v>177</v>
      </c>
      <c r="E90" s="69">
        <v>953674</v>
      </c>
      <c r="F90" s="186">
        <v>956547</v>
      </c>
      <c r="G90" s="90">
        <f t="shared" si="2"/>
        <v>2873</v>
      </c>
      <c r="H90" s="187">
        <f t="shared" si="3"/>
        <v>3.0000000000000001E-3</v>
      </c>
      <c r="I90" s="184" t="s">
        <v>951</v>
      </c>
      <c r="J90" s="185" t="s">
        <v>951</v>
      </c>
    </row>
    <row r="91" spans="1:10" x14ac:dyDescent="0.25">
      <c r="A91" s="42" t="s">
        <v>174</v>
      </c>
      <c r="B91" s="28" t="s">
        <v>175</v>
      </c>
      <c r="C91" s="28" t="s">
        <v>26</v>
      </c>
      <c r="D91" s="28" t="s">
        <v>178</v>
      </c>
      <c r="E91" s="69">
        <v>1531287</v>
      </c>
      <c r="F91" s="186">
        <v>1523986</v>
      </c>
      <c r="G91" s="90">
        <f t="shared" si="2"/>
        <v>-7301</v>
      </c>
      <c r="H91" s="187">
        <f t="shared" si="3"/>
        <v>-4.7999999999999996E-3</v>
      </c>
      <c r="I91" s="184" t="s">
        <v>951</v>
      </c>
      <c r="J91" s="185" t="s">
        <v>951</v>
      </c>
    </row>
    <row r="92" spans="1:10" x14ac:dyDescent="0.25">
      <c r="A92" s="42" t="s">
        <v>174</v>
      </c>
      <c r="B92" s="28" t="s">
        <v>175</v>
      </c>
      <c r="C92" s="28" t="s">
        <v>57</v>
      </c>
      <c r="D92" s="28" t="s">
        <v>179</v>
      </c>
      <c r="E92" s="69">
        <v>1292569</v>
      </c>
      <c r="F92" s="186">
        <v>1301907</v>
      </c>
      <c r="G92" s="90">
        <f t="shared" si="2"/>
        <v>9338</v>
      </c>
      <c r="H92" s="187">
        <f t="shared" si="3"/>
        <v>7.1999999999999998E-3</v>
      </c>
      <c r="I92" s="184" t="s">
        <v>951</v>
      </c>
      <c r="J92" s="185" t="s">
        <v>951</v>
      </c>
    </row>
    <row r="93" spans="1:10" x14ac:dyDescent="0.25">
      <c r="A93" s="42" t="s">
        <v>174</v>
      </c>
      <c r="B93" s="28" t="s">
        <v>175</v>
      </c>
      <c r="C93" s="28" t="s">
        <v>16</v>
      </c>
      <c r="D93" s="28" t="s">
        <v>180</v>
      </c>
      <c r="E93" s="69">
        <v>1615711</v>
      </c>
      <c r="F93" s="186">
        <v>1604690</v>
      </c>
      <c r="G93" s="90">
        <f t="shared" si="2"/>
        <v>-11021</v>
      </c>
      <c r="H93" s="187">
        <f t="shared" si="3"/>
        <v>-6.7999999999999996E-3</v>
      </c>
      <c r="I93" s="184" t="s">
        <v>951</v>
      </c>
      <c r="J93" s="185" t="s">
        <v>951</v>
      </c>
    </row>
    <row r="94" spans="1:10" x14ac:dyDescent="0.25">
      <c r="A94" s="42" t="s">
        <v>174</v>
      </c>
      <c r="B94" s="28" t="s">
        <v>175</v>
      </c>
      <c r="C94" s="28" t="s">
        <v>181</v>
      </c>
      <c r="D94" s="28" t="s">
        <v>894</v>
      </c>
      <c r="E94" s="69">
        <v>4873063</v>
      </c>
      <c r="F94" s="186">
        <v>4823926</v>
      </c>
      <c r="G94" s="90">
        <f t="shared" si="2"/>
        <v>-49137</v>
      </c>
      <c r="H94" s="187">
        <f t="shared" si="3"/>
        <v>-1.01E-2</v>
      </c>
      <c r="I94" s="184" t="s">
        <v>951</v>
      </c>
      <c r="J94" s="185" t="s">
        <v>951</v>
      </c>
    </row>
    <row r="95" spans="1:10" x14ac:dyDescent="0.25">
      <c r="A95" s="42" t="s">
        <v>182</v>
      </c>
      <c r="B95" s="28" t="s">
        <v>183</v>
      </c>
      <c r="C95" s="28" t="s">
        <v>57</v>
      </c>
      <c r="D95" s="28" t="s">
        <v>184</v>
      </c>
      <c r="E95" s="69">
        <v>240931</v>
      </c>
      <c r="F95" s="186">
        <v>212545</v>
      </c>
      <c r="G95" s="90">
        <f t="shared" si="2"/>
        <v>-28386</v>
      </c>
      <c r="H95" s="187">
        <f t="shared" si="3"/>
        <v>-0.1178</v>
      </c>
      <c r="I95" s="184">
        <v>1</v>
      </c>
      <c r="J95" s="185" t="s">
        <v>951</v>
      </c>
    </row>
    <row r="96" spans="1:10" x14ac:dyDescent="0.25">
      <c r="A96" s="42" t="s">
        <v>182</v>
      </c>
      <c r="B96" s="28" t="s">
        <v>183</v>
      </c>
      <c r="C96" s="28" t="s">
        <v>185</v>
      </c>
      <c r="D96" s="28" t="s">
        <v>186</v>
      </c>
      <c r="E96" s="69">
        <v>427872</v>
      </c>
      <c r="F96" s="186">
        <v>486308</v>
      </c>
      <c r="G96" s="90">
        <f t="shared" si="2"/>
        <v>58436</v>
      </c>
      <c r="H96" s="187">
        <f t="shared" si="3"/>
        <v>0.1366</v>
      </c>
      <c r="I96" s="184" t="s">
        <v>951</v>
      </c>
      <c r="J96" s="185" t="s">
        <v>951</v>
      </c>
    </row>
    <row r="97" spans="1:10" x14ac:dyDescent="0.25">
      <c r="A97" s="42" t="s">
        <v>182</v>
      </c>
      <c r="B97" s="28" t="s">
        <v>183</v>
      </c>
      <c r="C97" s="28" t="s">
        <v>18</v>
      </c>
      <c r="D97" s="28" t="s">
        <v>187</v>
      </c>
      <c r="E97" s="69">
        <v>59934</v>
      </c>
      <c r="F97" s="186">
        <v>60631</v>
      </c>
      <c r="G97" s="90">
        <f t="shared" si="2"/>
        <v>697</v>
      </c>
      <c r="H97" s="187">
        <f t="shared" si="3"/>
        <v>1.1599999999999999E-2</v>
      </c>
      <c r="I97" s="184">
        <v>1</v>
      </c>
      <c r="J97" s="185" t="s">
        <v>951</v>
      </c>
    </row>
    <row r="98" spans="1:10" x14ac:dyDescent="0.25">
      <c r="A98" s="42" t="s">
        <v>188</v>
      </c>
      <c r="B98" s="28" t="s">
        <v>189</v>
      </c>
      <c r="C98" s="28" t="s">
        <v>190</v>
      </c>
      <c r="D98" s="28" t="s">
        <v>191</v>
      </c>
      <c r="E98" s="69">
        <v>1102112</v>
      </c>
      <c r="F98" s="186">
        <v>1174450</v>
      </c>
      <c r="G98" s="90">
        <f t="shared" si="2"/>
        <v>72338</v>
      </c>
      <c r="H98" s="187">
        <f t="shared" si="3"/>
        <v>6.5600000000000006E-2</v>
      </c>
      <c r="I98" s="184" t="s">
        <v>951</v>
      </c>
      <c r="J98" s="185" t="s">
        <v>951</v>
      </c>
    </row>
    <row r="99" spans="1:10" x14ac:dyDescent="0.25">
      <c r="A99" s="42" t="s">
        <v>188</v>
      </c>
      <c r="B99" s="28" t="s">
        <v>189</v>
      </c>
      <c r="C99" s="28" t="s">
        <v>57</v>
      </c>
      <c r="D99" s="28" t="s">
        <v>192</v>
      </c>
      <c r="E99" s="69">
        <v>59915872</v>
      </c>
      <c r="F99" s="186">
        <v>62284097</v>
      </c>
      <c r="G99" s="90">
        <f t="shared" si="2"/>
        <v>2368225</v>
      </c>
      <c r="H99" s="187">
        <f t="shared" si="3"/>
        <v>3.95E-2</v>
      </c>
      <c r="I99" s="184" t="s">
        <v>951</v>
      </c>
      <c r="J99" s="185" t="s">
        <v>951</v>
      </c>
    </row>
    <row r="100" spans="1:10" x14ac:dyDescent="0.25">
      <c r="A100" s="42" t="s">
        <v>188</v>
      </c>
      <c r="B100" s="28" t="s">
        <v>189</v>
      </c>
      <c r="C100" s="28" t="s">
        <v>193</v>
      </c>
      <c r="D100" s="28" t="s">
        <v>194</v>
      </c>
      <c r="E100" s="69">
        <v>38074096</v>
      </c>
      <c r="F100" s="186">
        <v>35925502</v>
      </c>
      <c r="G100" s="90">
        <f t="shared" si="2"/>
        <v>-2148594</v>
      </c>
      <c r="H100" s="187">
        <f t="shared" si="3"/>
        <v>-5.6399999999999999E-2</v>
      </c>
      <c r="I100" s="184" t="s">
        <v>951</v>
      </c>
      <c r="J100" s="185" t="s">
        <v>951</v>
      </c>
    </row>
    <row r="101" spans="1:10" x14ac:dyDescent="0.25">
      <c r="A101" s="42" t="s">
        <v>188</v>
      </c>
      <c r="B101" s="28" t="s">
        <v>189</v>
      </c>
      <c r="C101" s="28" t="s">
        <v>84</v>
      </c>
      <c r="D101" s="28" t="s">
        <v>195</v>
      </c>
      <c r="E101" s="69">
        <v>9003408</v>
      </c>
      <c r="F101" s="186">
        <v>8995180</v>
      </c>
      <c r="G101" s="90">
        <f t="shared" si="2"/>
        <v>-8228</v>
      </c>
      <c r="H101" s="187">
        <f t="shared" si="3"/>
        <v>-8.9999999999999998E-4</v>
      </c>
      <c r="I101" s="184" t="s">
        <v>951</v>
      </c>
      <c r="J101" s="185" t="s">
        <v>951</v>
      </c>
    </row>
    <row r="102" spans="1:10" x14ac:dyDescent="0.25">
      <c r="A102" s="42" t="s">
        <v>188</v>
      </c>
      <c r="B102" s="28" t="s">
        <v>189</v>
      </c>
      <c r="C102" s="28" t="s">
        <v>127</v>
      </c>
      <c r="D102" s="28" t="s">
        <v>196</v>
      </c>
      <c r="E102" s="69">
        <v>3883177</v>
      </c>
      <c r="F102" s="186">
        <v>3863045</v>
      </c>
      <c r="G102" s="90">
        <f t="shared" si="2"/>
        <v>-20132</v>
      </c>
      <c r="H102" s="187">
        <f t="shared" si="3"/>
        <v>-5.1999999999999998E-3</v>
      </c>
      <c r="I102" s="184" t="s">
        <v>951</v>
      </c>
      <c r="J102" s="185" t="s">
        <v>951</v>
      </c>
    </row>
    <row r="103" spans="1:10" x14ac:dyDescent="0.25">
      <c r="A103" s="42" t="s">
        <v>188</v>
      </c>
      <c r="B103" s="28" t="s">
        <v>189</v>
      </c>
      <c r="C103" s="28" t="s">
        <v>197</v>
      </c>
      <c r="D103" s="28" t="s">
        <v>198</v>
      </c>
      <c r="E103" s="69">
        <v>4507308</v>
      </c>
      <c r="F103" s="186">
        <v>4654795</v>
      </c>
      <c r="G103" s="90">
        <f t="shared" si="2"/>
        <v>147487</v>
      </c>
      <c r="H103" s="187">
        <f t="shared" si="3"/>
        <v>3.27E-2</v>
      </c>
      <c r="I103" s="184" t="s">
        <v>951</v>
      </c>
      <c r="J103" s="185" t="s">
        <v>951</v>
      </c>
    </row>
    <row r="104" spans="1:10" x14ac:dyDescent="0.25">
      <c r="A104" s="42" t="s">
        <v>199</v>
      </c>
      <c r="B104" s="28" t="s">
        <v>200</v>
      </c>
      <c r="C104" s="28" t="s">
        <v>201</v>
      </c>
      <c r="D104" s="28" t="s">
        <v>202</v>
      </c>
      <c r="E104" s="69">
        <v>933349</v>
      </c>
      <c r="F104" s="186">
        <v>1120009</v>
      </c>
      <c r="G104" s="90">
        <f t="shared" si="2"/>
        <v>186660</v>
      </c>
      <c r="H104" s="187">
        <f t="shared" si="3"/>
        <v>0.2</v>
      </c>
      <c r="I104" s="184" t="s">
        <v>951</v>
      </c>
      <c r="J104" s="185" t="s">
        <v>951</v>
      </c>
    </row>
    <row r="105" spans="1:10" x14ac:dyDescent="0.25">
      <c r="A105" s="42" t="s">
        <v>199</v>
      </c>
      <c r="B105" s="28" t="s">
        <v>200</v>
      </c>
      <c r="C105" s="28" t="s">
        <v>26</v>
      </c>
      <c r="D105" s="28" t="s">
        <v>203</v>
      </c>
      <c r="E105" s="69">
        <v>821217</v>
      </c>
      <c r="F105" s="186">
        <v>714042</v>
      </c>
      <c r="G105" s="90">
        <f t="shared" si="2"/>
        <v>-107175</v>
      </c>
      <c r="H105" s="187">
        <f t="shared" si="3"/>
        <v>-0.1305</v>
      </c>
      <c r="I105" s="184">
        <v>1</v>
      </c>
      <c r="J105" s="185" t="s">
        <v>951</v>
      </c>
    </row>
    <row r="106" spans="1:10" x14ac:dyDescent="0.25">
      <c r="A106" s="42" t="s">
        <v>199</v>
      </c>
      <c r="B106" s="28" t="s">
        <v>200</v>
      </c>
      <c r="C106" s="28" t="s">
        <v>57</v>
      </c>
      <c r="D106" s="28" t="s">
        <v>204</v>
      </c>
      <c r="E106" s="69">
        <v>629155</v>
      </c>
      <c r="F106" s="186">
        <v>596822</v>
      </c>
      <c r="G106" s="90">
        <f t="shared" si="2"/>
        <v>-32333</v>
      </c>
      <c r="H106" s="187">
        <f t="shared" si="3"/>
        <v>-5.1400000000000001E-2</v>
      </c>
      <c r="I106" s="184" t="s">
        <v>951</v>
      </c>
      <c r="J106" s="185" t="s">
        <v>951</v>
      </c>
    </row>
    <row r="107" spans="1:10" x14ac:dyDescent="0.25">
      <c r="A107" s="42" t="s">
        <v>205</v>
      </c>
      <c r="B107" s="28" t="s">
        <v>206</v>
      </c>
      <c r="C107" s="28" t="s">
        <v>207</v>
      </c>
      <c r="D107" s="28" t="s">
        <v>208</v>
      </c>
      <c r="E107" s="69">
        <v>1065538</v>
      </c>
      <c r="F107" s="186">
        <v>1153013</v>
      </c>
      <c r="G107" s="90">
        <f t="shared" si="2"/>
        <v>87475</v>
      </c>
      <c r="H107" s="187">
        <f t="shared" si="3"/>
        <v>8.2100000000000006E-2</v>
      </c>
      <c r="I107" s="184" t="s">
        <v>951</v>
      </c>
      <c r="J107" s="185" t="s">
        <v>951</v>
      </c>
    </row>
    <row r="108" spans="1:10" x14ac:dyDescent="0.25">
      <c r="A108" s="42" t="s">
        <v>205</v>
      </c>
      <c r="B108" s="28" t="s">
        <v>206</v>
      </c>
      <c r="C108" s="28" t="s">
        <v>209</v>
      </c>
      <c r="D108" s="28" t="s">
        <v>210</v>
      </c>
      <c r="E108" s="69">
        <v>1914530</v>
      </c>
      <c r="F108" s="186">
        <v>2088652</v>
      </c>
      <c r="G108" s="90">
        <f t="shared" si="2"/>
        <v>174122</v>
      </c>
      <c r="H108" s="187">
        <f t="shared" si="3"/>
        <v>9.0899999999999995E-2</v>
      </c>
      <c r="I108" s="184" t="s">
        <v>951</v>
      </c>
      <c r="J108" s="185" t="s">
        <v>951</v>
      </c>
    </row>
    <row r="109" spans="1:10" x14ac:dyDescent="0.25">
      <c r="A109" s="42" t="s">
        <v>205</v>
      </c>
      <c r="B109" s="28" t="s">
        <v>206</v>
      </c>
      <c r="C109" s="28" t="s">
        <v>26</v>
      </c>
      <c r="D109" s="28" t="s">
        <v>211</v>
      </c>
      <c r="E109" s="69">
        <v>3770118</v>
      </c>
      <c r="F109" s="186">
        <v>4082878</v>
      </c>
      <c r="G109" s="90">
        <f t="shared" si="2"/>
        <v>312760</v>
      </c>
      <c r="H109" s="187">
        <f t="shared" si="3"/>
        <v>8.3000000000000004E-2</v>
      </c>
      <c r="I109" s="184" t="s">
        <v>951</v>
      </c>
      <c r="J109" s="185" t="s">
        <v>951</v>
      </c>
    </row>
    <row r="110" spans="1:10" x14ac:dyDescent="0.25">
      <c r="A110" s="42" t="s">
        <v>205</v>
      </c>
      <c r="B110" s="28" t="s">
        <v>206</v>
      </c>
      <c r="C110" s="28" t="s">
        <v>57</v>
      </c>
      <c r="D110" s="28" t="s">
        <v>212</v>
      </c>
      <c r="E110" s="69">
        <v>800310</v>
      </c>
      <c r="F110" s="186">
        <v>797479</v>
      </c>
      <c r="G110" s="90">
        <f t="shared" si="2"/>
        <v>-2831</v>
      </c>
      <c r="H110" s="187">
        <f t="shared" si="3"/>
        <v>-3.5000000000000001E-3</v>
      </c>
      <c r="I110" s="184" t="s">
        <v>951</v>
      </c>
      <c r="J110" s="185" t="s">
        <v>951</v>
      </c>
    </row>
    <row r="111" spans="1:10" x14ac:dyDescent="0.25">
      <c r="A111" s="42" t="s">
        <v>205</v>
      </c>
      <c r="B111" s="28" t="s">
        <v>206</v>
      </c>
      <c r="C111" s="28" t="s">
        <v>79</v>
      </c>
      <c r="D111" s="28" t="s">
        <v>213</v>
      </c>
      <c r="E111" s="69">
        <v>1395375</v>
      </c>
      <c r="F111" s="186">
        <v>1405899</v>
      </c>
      <c r="G111" s="90">
        <f t="shared" si="2"/>
        <v>10524</v>
      </c>
      <c r="H111" s="187">
        <f t="shared" si="3"/>
        <v>7.4999999999999997E-3</v>
      </c>
      <c r="I111" s="184" t="s">
        <v>951</v>
      </c>
      <c r="J111" s="185" t="s">
        <v>951</v>
      </c>
    </row>
    <row r="112" spans="1:10" x14ac:dyDescent="0.25">
      <c r="A112" s="42" t="s">
        <v>205</v>
      </c>
      <c r="B112" s="28" t="s">
        <v>206</v>
      </c>
      <c r="C112" s="28" t="s">
        <v>16</v>
      </c>
      <c r="D112" s="28" t="s">
        <v>214</v>
      </c>
      <c r="E112" s="69">
        <v>838004</v>
      </c>
      <c r="F112" s="186">
        <v>796190</v>
      </c>
      <c r="G112" s="90">
        <f t="shared" si="2"/>
        <v>-41814</v>
      </c>
      <c r="H112" s="187">
        <f t="shared" si="3"/>
        <v>-4.99E-2</v>
      </c>
      <c r="I112" s="184" t="s">
        <v>951</v>
      </c>
      <c r="J112" s="185" t="s">
        <v>951</v>
      </c>
    </row>
    <row r="113" spans="1:10" x14ac:dyDescent="0.25">
      <c r="A113" s="42" t="s">
        <v>205</v>
      </c>
      <c r="B113" s="28" t="s">
        <v>206</v>
      </c>
      <c r="C113" s="28" t="s">
        <v>215</v>
      </c>
      <c r="D113" s="28" t="s">
        <v>216</v>
      </c>
      <c r="E113" s="69">
        <v>50994467</v>
      </c>
      <c r="F113" s="186">
        <v>51138615</v>
      </c>
      <c r="G113" s="90">
        <f t="shared" si="2"/>
        <v>144148</v>
      </c>
      <c r="H113" s="187">
        <f t="shared" si="3"/>
        <v>2.8E-3</v>
      </c>
      <c r="I113" s="184" t="s">
        <v>951</v>
      </c>
      <c r="J113" s="185" t="s">
        <v>951</v>
      </c>
    </row>
    <row r="114" spans="1:10" x14ac:dyDescent="0.25">
      <c r="A114" s="42" t="s">
        <v>205</v>
      </c>
      <c r="B114" s="28" t="s">
        <v>206</v>
      </c>
      <c r="C114" s="28" t="s">
        <v>67</v>
      </c>
      <c r="D114" s="28" t="s">
        <v>217</v>
      </c>
      <c r="E114" s="69">
        <v>1457227</v>
      </c>
      <c r="F114" s="186">
        <v>1452090</v>
      </c>
      <c r="G114" s="90">
        <f t="shared" si="2"/>
        <v>-5137</v>
      </c>
      <c r="H114" s="187">
        <f t="shared" si="3"/>
        <v>-3.5000000000000001E-3</v>
      </c>
      <c r="I114" s="184" t="s">
        <v>951</v>
      </c>
      <c r="J114" s="185" t="s">
        <v>951</v>
      </c>
    </row>
    <row r="115" spans="1:10" x14ac:dyDescent="0.25">
      <c r="A115" s="42" t="s">
        <v>205</v>
      </c>
      <c r="B115" s="28" t="s">
        <v>206</v>
      </c>
      <c r="C115" s="28" t="s">
        <v>168</v>
      </c>
      <c r="D115" s="28" t="s">
        <v>218</v>
      </c>
      <c r="E115" s="69">
        <v>6431698</v>
      </c>
      <c r="F115" s="186">
        <v>6815982</v>
      </c>
      <c r="G115" s="90">
        <f t="shared" si="2"/>
        <v>384284</v>
      </c>
      <c r="H115" s="187">
        <f t="shared" si="3"/>
        <v>5.9700000000000003E-2</v>
      </c>
      <c r="I115" s="184" t="s">
        <v>951</v>
      </c>
      <c r="J115" s="185" t="s">
        <v>951</v>
      </c>
    </row>
    <row r="116" spans="1:10" x14ac:dyDescent="0.25">
      <c r="A116" s="42" t="s">
        <v>205</v>
      </c>
      <c r="B116" s="28" t="s">
        <v>206</v>
      </c>
      <c r="C116" s="28" t="s">
        <v>219</v>
      </c>
      <c r="D116" s="28" t="s">
        <v>220</v>
      </c>
      <c r="E116" s="69">
        <v>847812</v>
      </c>
      <c r="F116" s="186">
        <v>922118</v>
      </c>
      <c r="G116" s="90">
        <f t="shared" si="2"/>
        <v>74306</v>
      </c>
      <c r="H116" s="187">
        <f t="shared" si="3"/>
        <v>8.7599999999999997E-2</v>
      </c>
      <c r="I116" s="184" t="s">
        <v>951</v>
      </c>
      <c r="J116" s="185" t="s">
        <v>951</v>
      </c>
    </row>
    <row r="117" spans="1:10" x14ac:dyDescent="0.25">
      <c r="A117" s="42" t="s">
        <v>221</v>
      </c>
      <c r="B117" s="28" t="s">
        <v>222</v>
      </c>
      <c r="C117" s="28" t="s">
        <v>26</v>
      </c>
      <c r="D117" s="28" t="s">
        <v>223</v>
      </c>
      <c r="E117" s="69">
        <v>2020295</v>
      </c>
      <c r="F117" s="186">
        <v>2042172</v>
      </c>
      <c r="G117" s="90">
        <f t="shared" si="2"/>
        <v>21877</v>
      </c>
      <c r="H117" s="187">
        <f t="shared" si="3"/>
        <v>1.0800000000000001E-2</v>
      </c>
      <c r="I117" s="184" t="s">
        <v>951</v>
      </c>
      <c r="J117" s="185" t="s">
        <v>951</v>
      </c>
    </row>
    <row r="118" spans="1:10" x14ac:dyDescent="0.25">
      <c r="A118" s="42" t="s">
        <v>221</v>
      </c>
      <c r="B118" s="28" t="s">
        <v>222</v>
      </c>
      <c r="C118" s="28" t="s">
        <v>224</v>
      </c>
      <c r="D118" s="28" t="s">
        <v>225</v>
      </c>
      <c r="E118" s="69">
        <v>553492</v>
      </c>
      <c r="F118" s="186">
        <v>671837</v>
      </c>
      <c r="G118" s="90">
        <f t="shared" si="2"/>
        <v>118345</v>
      </c>
      <c r="H118" s="187">
        <f t="shared" si="3"/>
        <v>0.21379999999999999</v>
      </c>
      <c r="I118" s="184" t="s">
        <v>951</v>
      </c>
      <c r="J118" s="185" t="s">
        <v>951</v>
      </c>
    </row>
    <row r="119" spans="1:10" x14ac:dyDescent="0.25">
      <c r="A119" s="42" t="s">
        <v>221</v>
      </c>
      <c r="B119" s="28" t="s">
        <v>222</v>
      </c>
      <c r="C119" s="28" t="s">
        <v>226</v>
      </c>
      <c r="D119" s="28" t="s">
        <v>227</v>
      </c>
      <c r="E119" s="69">
        <v>683713</v>
      </c>
      <c r="F119" s="186">
        <v>684741</v>
      </c>
      <c r="G119" s="90">
        <f t="shared" si="2"/>
        <v>1028</v>
      </c>
      <c r="H119" s="187">
        <f t="shared" si="3"/>
        <v>1.5E-3</v>
      </c>
      <c r="I119" s="184" t="s">
        <v>951</v>
      </c>
      <c r="J119" s="185" t="s">
        <v>951</v>
      </c>
    </row>
    <row r="120" spans="1:10" x14ac:dyDescent="0.25">
      <c r="A120" s="42" t="s">
        <v>228</v>
      </c>
      <c r="B120" s="28" t="s">
        <v>229</v>
      </c>
      <c r="C120" s="28" t="s">
        <v>230</v>
      </c>
      <c r="D120" s="28" t="s">
        <v>231</v>
      </c>
      <c r="E120" s="69">
        <v>7196</v>
      </c>
      <c r="F120" s="186">
        <v>8125</v>
      </c>
      <c r="G120" s="90">
        <f t="shared" si="2"/>
        <v>929</v>
      </c>
      <c r="H120" s="187">
        <f t="shared" si="3"/>
        <v>0.12909999999999999</v>
      </c>
      <c r="I120" s="184">
        <v>1</v>
      </c>
      <c r="J120" s="185">
        <v>1</v>
      </c>
    </row>
    <row r="121" spans="1:10" x14ac:dyDescent="0.25">
      <c r="A121" s="42" t="s">
        <v>228</v>
      </c>
      <c r="B121" s="28" t="s">
        <v>229</v>
      </c>
      <c r="C121" s="28" t="s">
        <v>59</v>
      </c>
      <c r="D121" s="28" t="s">
        <v>232</v>
      </c>
      <c r="E121" s="69">
        <v>744085</v>
      </c>
      <c r="F121" s="186">
        <v>648064</v>
      </c>
      <c r="G121" s="90">
        <f t="shared" si="2"/>
        <v>-96021</v>
      </c>
      <c r="H121" s="187">
        <f t="shared" si="3"/>
        <v>-0.129</v>
      </c>
      <c r="I121" s="184" t="s">
        <v>951</v>
      </c>
      <c r="J121" s="185" t="s">
        <v>951</v>
      </c>
    </row>
    <row r="122" spans="1:10" x14ac:dyDescent="0.25">
      <c r="A122" s="42" t="s">
        <v>228</v>
      </c>
      <c r="B122" s="28" t="s">
        <v>229</v>
      </c>
      <c r="C122" s="28" t="s">
        <v>233</v>
      </c>
      <c r="D122" s="28" t="s">
        <v>234</v>
      </c>
      <c r="E122" s="69">
        <v>1465319</v>
      </c>
      <c r="F122" s="186">
        <v>1449290</v>
      </c>
      <c r="G122" s="90">
        <f t="shared" si="2"/>
        <v>-16029</v>
      </c>
      <c r="H122" s="187">
        <f t="shared" si="3"/>
        <v>-1.09E-2</v>
      </c>
      <c r="I122" s="184" t="s">
        <v>951</v>
      </c>
      <c r="J122" s="185" t="s">
        <v>951</v>
      </c>
    </row>
    <row r="123" spans="1:10" x14ac:dyDescent="0.25">
      <c r="A123" s="42" t="s">
        <v>228</v>
      </c>
      <c r="B123" s="28" t="s">
        <v>229</v>
      </c>
      <c r="C123" s="28" t="s">
        <v>95</v>
      </c>
      <c r="D123" s="28" t="s">
        <v>235</v>
      </c>
      <c r="E123" s="69">
        <v>735081</v>
      </c>
      <c r="F123" s="186">
        <v>724930</v>
      </c>
      <c r="G123" s="90">
        <f t="shared" si="2"/>
        <v>-10151</v>
      </c>
      <c r="H123" s="187">
        <f t="shared" si="3"/>
        <v>-1.38E-2</v>
      </c>
      <c r="I123" s="184" t="s">
        <v>951</v>
      </c>
      <c r="J123" s="185" t="s">
        <v>951</v>
      </c>
    </row>
    <row r="124" spans="1:10" x14ac:dyDescent="0.25">
      <c r="A124" s="42" t="s">
        <v>228</v>
      </c>
      <c r="B124" s="28" t="s">
        <v>229</v>
      </c>
      <c r="C124" s="28" t="s">
        <v>236</v>
      </c>
      <c r="D124" s="28" t="s">
        <v>237</v>
      </c>
      <c r="E124" s="69">
        <v>5532874</v>
      </c>
      <c r="F124" s="186">
        <v>5355610</v>
      </c>
      <c r="G124" s="90">
        <f t="shared" si="2"/>
        <v>-177264</v>
      </c>
      <c r="H124" s="187">
        <f t="shared" si="3"/>
        <v>-3.2000000000000001E-2</v>
      </c>
      <c r="I124" s="184" t="s">
        <v>951</v>
      </c>
      <c r="J124" s="185" t="s">
        <v>951</v>
      </c>
    </row>
    <row r="125" spans="1:10" x14ac:dyDescent="0.25">
      <c r="A125" s="42" t="s">
        <v>238</v>
      </c>
      <c r="B125" s="28" t="s">
        <v>239</v>
      </c>
      <c r="C125" s="28" t="s">
        <v>240</v>
      </c>
      <c r="D125" s="28" t="s">
        <v>241</v>
      </c>
      <c r="E125" s="69">
        <v>3261709</v>
      </c>
      <c r="F125" s="186">
        <v>3238755</v>
      </c>
      <c r="G125" s="90">
        <f t="shared" si="2"/>
        <v>-22954</v>
      </c>
      <c r="H125" s="187">
        <f t="shared" si="3"/>
        <v>-7.0000000000000001E-3</v>
      </c>
      <c r="I125" s="184" t="s">
        <v>951</v>
      </c>
      <c r="J125" s="185" t="s">
        <v>951</v>
      </c>
    </row>
    <row r="126" spans="1:10" x14ac:dyDescent="0.25">
      <c r="A126" s="42" t="s">
        <v>238</v>
      </c>
      <c r="B126" s="28" t="s">
        <v>239</v>
      </c>
      <c r="C126" s="28" t="s">
        <v>242</v>
      </c>
      <c r="D126" s="28" t="s">
        <v>243</v>
      </c>
      <c r="E126" s="69">
        <v>274770</v>
      </c>
      <c r="F126" s="186">
        <v>257290</v>
      </c>
      <c r="G126" s="90">
        <f t="shared" si="2"/>
        <v>-17480</v>
      </c>
      <c r="H126" s="187">
        <f t="shared" si="3"/>
        <v>-6.3600000000000004E-2</v>
      </c>
      <c r="I126" s="184" t="s">
        <v>951</v>
      </c>
      <c r="J126" s="185" t="s">
        <v>951</v>
      </c>
    </row>
    <row r="127" spans="1:10" x14ac:dyDescent="0.25">
      <c r="A127" s="42" t="s">
        <v>238</v>
      </c>
      <c r="B127" s="28" t="s">
        <v>239</v>
      </c>
      <c r="C127" s="28" t="s">
        <v>161</v>
      </c>
      <c r="D127" s="28" t="s">
        <v>244</v>
      </c>
      <c r="E127" s="69">
        <v>1077464</v>
      </c>
      <c r="F127" s="186">
        <v>1096451</v>
      </c>
      <c r="G127" s="90">
        <f t="shared" si="2"/>
        <v>18987</v>
      </c>
      <c r="H127" s="187">
        <f t="shared" si="3"/>
        <v>1.7600000000000001E-2</v>
      </c>
      <c r="I127" s="184" t="s">
        <v>951</v>
      </c>
      <c r="J127" s="185" t="s">
        <v>951</v>
      </c>
    </row>
    <row r="128" spans="1:10" x14ac:dyDescent="0.25">
      <c r="A128" s="42" t="s">
        <v>238</v>
      </c>
      <c r="B128" s="28" t="s">
        <v>239</v>
      </c>
      <c r="C128" s="28" t="s">
        <v>245</v>
      </c>
      <c r="D128" s="28" t="s">
        <v>246</v>
      </c>
      <c r="E128" s="69">
        <v>1326482</v>
      </c>
      <c r="F128" s="186">
        <v>1284865</v>
      </c>
      <c r="G128" s="90">
        <f t="shared" si="2"/>
        <v>-41617</v>
      </c>
      <c r="H128" s="187">
        <f t="shared" si="3"/>
        <v>-3.1399999999999997E-2</v>
      </c>
      <c r="I128" s="184" t="s">
        <v>951</v>
      </c>
      <c r="J128" s="185" t="s">
        <v>951</v>
      </c>
    </row>
    <row r="129" spans="1:10" x14ac:dyDescent="0.25">
      <c r="A129" s="42" t="s">
        <v>238</v>
      </c>
      <c r="B129" s="28" t="s">
        <v>239</v>
      </c>
      <c r="C129" s="28" t="s">
        <v>57</v>
      </c>
      <c r="D129" s="28" t="s">
        <v>247</v>
      </c>
      <c r="E129" s="69">
        <v>6337077</v>
      </c>
      <c r="F129" s="186">
        <v>6287534</v>
      </c>
      <c r="G129" s="90">
        <f t="shared" si="2"/>
        <v>-49543</v>
      </c>
      <c r="H129" s="187">
        <f t="shared" si="3"/>
        <v>-7.7999999999999996E-3</v>
      </c>
      <c r="I129" s="184" t="s">
        <v>951</v>
      </c>
      <c r="J129" s="185" t="s">
        <v>951</v>
      </c>
    </row>
    <row r="130" spans="1:10" x14ac:dyDescent="0.25">
      <c r="A130" s="42" t="s">
        <v>238</v>
      </c>
      <c r="B130" s="28" t="s">
        <v>239</v>
      </c>
      <c r="C130" s="28" t="s">
        <v>79</v>
      </c>
      <c r="D130" s="28" t="s">
        <v>248</v>
      </c>
      <c r="E130" s="69">
        <v>5290295</v>
      </c>
      <c r="F130" s="186">
        <v>5248022</v>
      </c>
      <c r="G130" s="90">
        <f t="shared" si="2"/>
        <v>-42273</v>
      </c>
      <c r="H130" s="187">
        <f t="shared" si="3"/>
        <v>-8.0000000000000002E-3</v>
      </c>
      <c r="I130" s="184" t="s">
        <v>951</v>
      </c>
      <c r="J130" s="185" t="s">
        <v>951</v>
      </c>
    </row>
    <row r="131" spans="1:10" x14ac:dyDescent="0.25">
      <c r="A131" s="42" t="s">
        <v>238</v>
      </c>
      <c r="B131" s="28" t="s">
        <v>239</v>
      </c>
      <c r="C131" s="28" t="s">
        <v>82</v>
      </c>
      <c r="D131" s="28" t="s">
        <v>249</v>
      </c>
      <c r="E131" s="69">
        <v>1886382</v>
      </c>
      <c r="F131" s="186">
        <v>1873945</v>
      </c>
      <c r="G131" s="90">
        <f t="shared" si="2"/>
        <v>-12437</v>
      </c>
      <c r="H131" s="187">
        <f t="shared" si="3"/>
        <v>-6.6E-3</v>
      </c>
      <c r="I131" s="184" t="s">
        <v>951</v>
      </c>
      <c r="J131" s="185" t="s">
        <v>951</v>
      </c>
    </row>
    <row r="132" spans="1:10" x14ac:dyDescent="0.25">
      <c r="A132" s="42" t="s">
        <v>238</v>
      </c>
      <c r="B132" s="28" t="s">
        <v>239</v>
      </c>
      <c r="C132" s="28" t="s">
        <v>233</v>
      </c>
      <c r="D132" s="28" t="s">
        <v>250</v>
      </c>
      <c r="E132" s="69">
        <v>1036410</v>
      </c>
      <c r="F132" s="186">
        <v>1027564</v>
      </c>
      <c r="G132" s="90">
        <f t="shared" si="2"/>
        <v>-8846</v>
      </c>
      <c r="H132" s="187">
        <f t="shared" si="3"/>
        <v>-8.5000000000000006E-3</v>
      </c>
      <c r="I132" s="184" t="s">
        <v>951</v>
      </c>
      <c r="J132" s="185" t="s">
        <v>951</v>
      </c>
    </row>
    <row r="133" spans="1:10" x14ac:dyDescent="0.25">
      <c r="A133" s="42" t="s">
        <v>238</v>
      </c>
      <c r="B133" s="28" t="s">
        <v>239</v>
      </c>
      <c r="C133" s="28" t="s">
        <v>251</v>
      </c>
      <c r="D133" s="28" t="s">
        <v>252</v>
      </c>
      <c r="E133" s="69">
        <v>1832943</v>
      </c>
      <c r="F133" s="186">
        <v>1973060</v>
      </c>
      <c r="G133" s="90">
        <f t="shared" si="2"/>
        <v>140117</v>
      </c>
      <c r="H133" s="187">
        <f t="shared" si="3"/>
        <v>7.6399999999999996E-2</v>
      </c>
      <c r="I133" s="184" t="s">
        <v>951</v>
      </c>
      <c r="J133" s="185" t="s">
        <v>951</v>
      </c>
    </row>
    <row r="134" spans="1:10" x14ac:dyDescent="0.25">
      <c r="A134" s="42" t="s">
        <v>238</v>
      </c>
      <c r="B134" s="28" t="s">
        <v>239</v>
      </c>
      <c r="C134" s="28" t="s">
        <v>95</v>
      </c>
      <c r="D134" s="28" t="s">
        <v>253</v>
      </c>
      <c r="E134" s="69">
        <v>1108830</v>
      </c>
      <c r="F134" s="186">
        <v>1155610</v>
      </c>
      <c r="G134" s="90">
        <f t="shared" si="2"/>
        <v>46780</v>
      </c>
      <c r="H134" s="187">
        <f t="shared" si="3"/>
        <v>4.2200000000000001E-2</v>
      </c>
      <c r="I134" s="184" t="s">
        <v>951</v>
      </c>
      <c r="J134" s="185" t="s">
        <v>951</v>
      </c>
    </row>
    <row r="135" spans="1:10" x14ac:dyDescent="0.25">
      <c r="A135" s="42" t="s">
        <v>238</v>
      </c>
      <c r="B135" s="28" t="s">
        <v>239</v>
      </c>
      <c r="C135" s="28" t="s">
        <v>138</v>
      </c>
      <c r="D135" s="28" t="s">
        <v>254</v>
      </c>
      <c r="E135" s="69">
        <v>724095</v>
      </c>
      <c r="F135" s="186">
        <v>626940</v>
      </c>
      <c r="G135" s="90">
        <f t="shared" si="2"/>
        <v>-97155</v>
      </c>
      <c r="H135" s="187">
        <f t="shared" si="3"/>
        <v>-0.13420000000000001</v>
      </c>
      <c r="I135" s="184" t="s">
        <v>951</v>
      </c>
      <c r="J135" s="185" t="s">
        <v>951</v>
      </c>
    </row>
    <row r="136" spans="1:10" x14ac:dyDescent="0.25">
      <c r="A136" s="42" t="s">
        <v>238</v>
      </c>
      <c r="B136" s="28" t="s">
        <v>239</v>
      </c>
      <c r="C136" s="28" t="s">
        <v>61</v>
      </c>
      <c r="D136" s="28" t="s">
        <v>255</v>
      </c>
      <c r="E136" s="69">
        <v>3430381</v>
      </c>
      <c r="F136" s="186">
        <v>3418900</v>
      </c>
      <c r="G136" s="90">
        <f t="shared" si="2"/>
        <v>-11481</v>
      </c>
      <c r="H136" s="187">
        <f t="shared" si="3"/>
        <v>-3.3E-3</v>
      </c>
      <c r="I136" s="184" t="s">
        <v>951</v>
      </c>
      <c r="J136" s="185" t="s">
        <v>951</v>
      </c>
    </row>
    <row r="137" spans="1:10" x14ac:dyDescent="0.25">
      <c r="A137" s="42" t="s">
        <v>238</v>
      </c>
      <c r="B137" s="28" t="s">
        <v>239</v>
      </c>
      <c r="C137" s="28" t="s">
        <v>97</v>
      </c>
      <c r="D137" s="28" t="s">
        <v>256</v>
      </c>
      <c r="E137" s="69">
        <v>11071968</v>
      </c>
      <c r="F137" s="186">
        <v>11430521</v>
      </c>
      <c r="G137" s="90">
        <f t="shared" si="2"/>
        <v>358553</v>
      </c>
      <c r="H137" s="187">
        <f t="shared" si="3"/>
        <v>3.2399999999999998E-2</v>
      </c>
      <c r="I137" s="184" t="s">
        <v>951</v>
      </c>
      <c r="J137" s="185" t="s">
        <v>951</v>
      </c>
    </row>
    <row r="138" spans="1:10" x14ac:dyDescent="0.25">
      <c r="A138" s="42" t="s">
        <v>238</v>
      </c>
      <c r="B138" s="28" t="s">
        <v>239</v>
      </c>
      <c r="C138" s="28" t="s">
        <v>181</v>
      </c>
      <c r="D138" s="28" t="s">
        <v>257</v>
      </c>
      <c r="E138" s="69">
        <v>1840456</v>
      </c>
      <c r="F138" s="186">
        <v>1858523</v>
      </c>
      <c r="G138" s="90">
        <f t="shared" ref="G138:G201" si="4">SUM(F138-E138)</f>
        <v>18067</v>
      </c>
      <c r="H138" s="187">
        <f t="shared" ref="H138:H201" si="5">ROUND(G138/E138,4)</f>
        <v>9.7999999999999997E-3</v>
      </c>
      <c r="I138" s="184" t="s">
        <v>951</v>
      </c>
      <c r="J138" s="185" t="s">
        <v>951</v>
      </c>
    </row>
    <row r="139" spans="1:10" x14ac:dyDescent="0.25">
      <c r="A139" s="42" t="s">
        <v>258</v>
      </c>
      <c r="B139" s="28" t="s">
        <v>259</v>
      </c>
      <c r="C139" s="28" t="s">
        <v>82</v>
      </c>
      <c r="D139" s="28" t="s">
        <v>260</v>
      </c>
      <c r="E139" s="69">
        <v>1149541</v>
      </c>
      <c r="F139" s="186">
        <v>1221502</v>
      </c>
      <c r="G139" s="90">
        <f t="shared" si="4"/>
        <v>71961</v>
      </c>
      <c r="H139" s="187">
        <f t="shared" si="5"/>
        <v>6.2600000000000003E-2</v>
      </c>
      <c r="I139" s="184" t="s">
        <v>951</v>
      </c>
      <c r="J139" s="185" t="s">
        <v>951</v>
      </c>
    </row>
    <row r="140" spans="1:10" x14ac:dyDescent="0.25">
      <c r="A140" s="42" t="s">
        <v>258</v>
      </c>
      <c r="B140" s="28" t="s">
        <v>259</v>
      </c>
      <c r="C140" s="28" t="s">
        <v>37</v>
      </c>
      <c r="D140" s="28" t="s">
        <v>261</v>
      </c>
      <c r="E140" s="69">
        <v>829046</v>
      </c>
      <c r="F140" s="186">
        <v>773133</v>
      </c>
      <c r="G140" s="90">
        <f t="shared" si="4"/>
        <v>-55913</v>
      </c>
      <c r="H140" s="187">
        <f t="shared" si="5"/>
        <v>-6.7400000000000002E-2</v>
      </c>
      <c r="I140" s="184" t="s">
        <v>951</v>
      </c>
      <c r="J140" s="185" t="s">
        <v>951</v>
      </c>
    </row>
    <row r="141" spans="1:10" x14ac:dyDescent="0.25">
      <c r="A141" s="42" t="s">
        <v>258</v>
      </c>
      <c r="B141" s="28" t="s">
        <v>259</v>
      </c>
      <c r="C141" s="28" t="s">
        <v>43</v>
      </c>
      <c r="D141" s="28" t="s">
        <v>262</v>
      </c>
      <c r="E141" s="69">
        <v>5273934</v>
      </c>
      <c r="F141" s="186">
        <v>5203294</v>
      </c>
      <c r="G141" s="90">
        <f t="shared" si="4"/>
        <v>-70640</v>
      </c>
      <c r="H141" s="187">
        <f t="shared" si="5"/>
        <v>-1.34E-2</v>
      </c>
      <c r="I141" s="184" t="s">
        <v>951</v>
      </c>
      <c r="J141" s="185" t="s">
        <v>951</v>
      </c>
    </row>
    <row r="142" spans="1:10" x14ac:dyDescent="0.25">
      <c r="A142" s="42" t="s">
        <v>258</v>
      </c>
      <c r="B142" s="28" t="s">
        <v>259</v>
      </c>
      <c r="C142" s="28" t="s">
        <v>263</v>
      </c>
      <c r="D142" s="28" t="s">
        <v>264</v>
      </c>
      <c r="E142" s="69">
        <v>7601876</v>
      </c>
      <c r="F142" s="186">
        <v>7606226</v>
      </c>
      <c r="G142" s="90">
        <f t="shared" si="4"/>
        <v>4350</v>
      </c>
      <c r="H142" s="187">
        <f t="shared" si="5"/>
        <v>5.9999999999999995E-4</v>
      </c>
      <c r="I142" s="184" t="s">
        <v>951</v>
      </c>
      <c r="J142" s="185" t="s">
        <v>951</v>
      </c>
    </row>
    <row r="143" spans="1:10" x14ac:dyDescent="0.25">
      <c r="A143" s="42" t="s">
        <v>265</v>
      </c>
      <c r="B143" s="28" t="s">
        <v>266</v>
      </c>
      <c r="C143" s="28" t="s">
        <v>267</v>
      </c>
      <c r="D143" s="28" t="s">
        <v>268</v>
      </c>
      <c r="E143" s="69">
        <v>11248</v>
      </c>
      <c r="F143" s="186">
        <v>11531</v>
      </c>
      <c r="G143" s="90">
        <f t="shared" si="4"/>
        <v>283</v>
      </c>
      <c r="H143" s="187">
        <f t="shared" si="5"/>
        <v>2.52E-2</v>
      </c>
      <c r="I143" s="184">
        <v>1</v>
      </c>
      <c r="J143" s="185">
        <v>1</v>
      </c>
    </row>
    <row r="144" spans="1:10" x14ac:dyDescent="0.25">
      <c r="A144" s="42" t="s">
        <v>265</v>
      </c>
      <c r="B144" s="28" t="s">
        <v>266</v>
      </c>
      <c r="C144" s="28" t="s">
        <v>155</v>
      </c>
      <c r="D144" s="28" t="s">
        <v>269</v>
      </c>
      <c r="E144" s="69">
        <v>628527</v>
      </c>
      <c r="F144" s="186">
        <v>629197</v>
      </c>
      <c r="G144" s="90">
        <f t="shared" si="4"/>
        <v>670</v>
      </c>
      <c r="H144" s="187">
        <f t="shared" si="5"/>
        <v>1.1000000000000001E-3</v>
      </c>
      <c r="I144" s="184" t="s">
        <v>951</v>
      </c>
      <c r="J144" s="185" t="s">
        <v>951</v>
      </c>
    </row>
    <row r="145" spans="1:10" x14ac:dyDescent="0.25">
      <c r="A145" s="42" t="s">
        <v>265</v>
      </c>
      <c r="B145" s="28" t="s">
        <v>266</v>
      </c>
      <c r="C145" s="28" t="s">
        <v>270</v>
      </c>
      <c r="D145" s="28" t="s">
        <v>271</v>
      </c>
      <c r="E145" s="69">
        <v>448315</v>
      </c>
      <c r="F145" s="186">
        <v>447559</v>
      </c>
      <c r="G145" s="90">
        <f t="shared" si="4"/>
        <v>-756</v>
      </c>
      <c r="H145" s="187">
        <f t="shared" si="5"/>
        <v>-1.6999999999999999E-3</v>
      </c>
      <c r="I145" s="184" t="s">
        <v>951</v>
      </c>
      <c r="J145" s="185" t="s">
        <v>951</v>
      </c>
    </row>
    <row r="146" spans="1:10" x14ac:dyDescent="0.25">
      <c r="A146" s="42" t="s">
        <v>265</v>
      </c>
      <c r="B146" s="28" t="s">
        <v>266</v>
      </c>
      <c r="C146" s="28" t="s">
        <v>161</v>
      </c>
      <c r="D146" s="28" t="s">
        <v>272</v>
      </c>
      <c r="E146" s="69">
        <v>806080</v>
      </c>
      <c r="F146" s="186">
        <v>804481</v>
      </c>
      <c r="G146" s="90">
        <f t="shared" si="4"/>
        <v>-1599</v>
      </c>
      <c r="H146" s="187">
        <f t="shared" si="5"/>
        <v>-2E-3</v>
      </c>
      <c r="I146" s="184" t="s">
        <v>951</v>
      </c>
      <c r="J146" s="185" t="s">
        <v>951</v>
      </c>
    </row>
    <row r="147" spans="1:10" x14ac:dyDescent="0.25">
      <c r="A147" s="42" t="s">
        <v>265</v>
      </c>
      <c r="B147" s="28" t="s">
        <v>266</v>
      </c>
      <c r="C147" s="28" t="s">
        <v>26</v>
      </c>
      <c r="D147" s="28" t="s">
        <v>900</v>
      </c>
      <c r="E147" s="69">
        <v>5555026</v>
      </c>
      <c r="F147" s="186">
        <v>5532135</v>
      </c>
      <c r="G147" s="90">
        <f t="shared" si="4"/>
        <v>-22891</v>
      </c>
      <c r="H147" s="187">
        <f t="shared" si="5"/>
        <v>-4.1000000000000003E-3</v>
      </c>
      <c r="I147" s="184" t="s">
        <v>951</v>
      </c>
      <c r="J147" s="185" t="s">
        <v>951</v>
      </c>
    </row>
    <row r="148" spans="1:10" x14ac:dyDescent="0.25">
      <c r="A148" s="42" t="s">
        <v>265</v>
      </c>
      <c r="B148" s="28" t="s">
        <v>266</v>
      </c>
      <c r="C148" s="28" t="s">
        <v>57</v>
      </c>
      <c r="D148" s="28" t="s">
        <v>273</v>
      </c>
      <c r="E148" s="69">
        <v>3152401</v>
      </c>
      <c r="F148" s="186">
        <v>3275438</v>
      </c>
      <c r="G148" s="90">
        <f t="shared" si="4"/>
        <v>123037</v>
      </c>
      <c r="H148" s="187">
        <f t="shared" si="5"/>
        <v>3.9E-2</v>
      </c>
      <c r="I148" s="184" t="s">
        <v>951</v>
      </c>
      <c r="J148" s="185" t="s">
        <v>951</v>
      </c>
    </row>
    <row r="149" spans="1:10" x14ac:dyDescent="0.25">
      <c r="A149" s="42" t="s">
        <v>265</v>
      </c>
      <c r="B149" s="28" t="s">
        <v>266</v>
      </c>
      <c r="C149" s="28" t="s">
        <v>79</v>
      </c>
      <c r="D149" s="28" t="s">
        <v>274</v>
      </c>
      <c r="E149" s="69">
        <v>3585250</v>
      </c>
      <c r="F149" s="186">
        <v>3777142</v>
      </c>
      <c r="G149" s="90">
        <f t="shared" si="4"/>
        <v>191892</v>
      </c>
      <c r="H149" s="187">
        <f t="shared" si="5"/>
        <v>5.3499999999999999E-2</v>
      </c>
      <c r="I149" s="184" t="s">
        <v>951</v>
      </c>
      <c r="J149" s="185" t="s">
        <v>951</v>
      </c>
    </row>
    <row r="150" spans="1:10" x14ac:dyDescent="0.25">
      <c r="A150" s="42" t="s">
        <v>265</v>
      </c>
      <c r="B150" s="28" t="s">
        <v>266</v>
      </c>
      <c r="C150" s="28" t="s">
        <v>16</v>
      </c>
      <c r="D150" s="28" t="s">
        <v>275</v>
      </c>
      <c r="E150" s="69">
        <v>2367920</v>
      </c>
      <c r="F150" s="186">
        <v>2365226</v>
      </c>
      <c r="G150" s="90">
        <f t="shared" si="4"/>
        <v>-2694</v>
      </c>
      <c r="H150" s="187">
        <f t="shared" si="5"/>
        <v>-1.1000000000000001E-3</v>
      </c>
      <c r="I150" s="184" t="s">
        <v>951</v>
      </c>
      <c r="J150" s="185" t="s">
        <v>951</v>
      </c>
    </row>
    <row r="151" spans="1:10" x14ac:dyDescent="0.25">
      <c r="A151" s="42" t="s">
        <v>265</v>
      </c>
      <c r="B151" s="28" t="s">
        <v>266</v>
      </c>
      <c r="C151" s="28" t="s">
        <v>82</v>
      </c>
      <c r="D151" s="28" t="s">
        <v>276</v>
      </c>
      <c r="E151" s="69">
        <v>996536</v>
      </c>
      <c r="F151" s="186">
        <v>998996</v>
      </c>
      <c r="G151" s="90">
        <f t="shared" si="4"/>
        <v>2460</v>
      </c>
      <c r="H151" s="187">
        <f t="shared" si="5"/>
        <v>2.5000000000000001E-3</v>
      </c>
      <c r="I151" s="184" t="s">
        <v>951</v>
      </c>
      <c r="J151" s="185" t="s">
        <v>951</v>
      </c>
    </row>
    <row r="152" spans="1:10" x14ac:dyDescent="0.25">
      <c r="A152" s="42" t="s">
        <v>277</v>
      </c>
      <c r="B152" s="28" t="s">
        <v>278</v>
      </c>
      <c r="C152" s="28" t="s">
        <v>82</v>
      </c>
      <c r="D152" s="28" t="s">
        <v>279</v>
      </c>
      <c r="E152" s="69">
        <v>638910</v>
      </c>
      <c r="F152" s="186">
        <v>664103</v>
      </c>
      <c r="G152" s="90">
        <f t="shared" si="4"/>
        <v>25193</v>
      </c>
      <c r="H152" s="187">
        <f t="shared" si="5"/>
        <v>3.9399999999999998E-2</v>
      </c>
      <c r="I152" s="184">
        <v>1</v>
      </c>
      <c r="J152" s="185" t="s">
        <v>951</v>
      </c>
    </row>
    <row r="153" spans="1:10" x14ac:dyDescent="0.25">
      <c r="A153" s="42" t="s">
        <v>277</v>
      </c>
      <c r="B153" s="28" t="s">
        <v>278</v>
      </c>
      <c r="C153" s="28" t="s">
        <v>215</v>
      </c>
      <c r="D153" s="28" t="s">
        <v>280</v>
      </c>
      <c r="E153" s="69">
        <v>33852</v>
      </c>
      <c r="F153" s="186">
        <v>32655</v>
      </c>
      <c r="G153" s="90">
        <f t="shared" si="4"/>
        <v>-1197</v>
      </c>
      <c r="H153" s="187">
        <f t="shared" si="5"/>
        <v>-3.5400000000000001E-2</v>
      </c>
      <c r="I153" s="184">
        <v>1</v>
      </c>
      <c r="J153" s="185">
        <v>1</v>
      </c>
    </row>
    <row r="154" spans="1:10" x14ac:dyDescent="0.25">
      <c r="A154" s="42" t="s">
        <v>277</v>
      </c>
      <c r="B154" s="28" t="s">
        <v>278</v>
      </c>
      <c r="C154" s="28" t="s">
        <v>185</v>
      </c>
      <c r="D154" s="28" t="s">
        <v>281</v>
      </c>
      <c r="E154" s="69">
        <v>9053</v>
      </c>
      <c r="F154" s="186">
        <v>10910</v>
      </c>
      <c r="G154" s="90">
        <f t="shared" si="4"/>
        <v>1857</v>
      </c>
      <c r="H154" s="187">
        <f t="shared" si="5"/>
        <v>0.2051</v>
      </c>
      <c r="I154" s="184">
        <v>1</v>
      </c>
      <c r="J154" s="185">
        <v>1</v>
      </c>
    </row>
    <row r="155" spans="1:10" x14ac:dyDescent="0.25">
      <c r="A155" s="42" t="s">
        <v>282</v>
      </c>
      <c r="B155" s="28" t="s">
        <v>283</v>
      </c>
      <c r="C155" s="28" t="s">
        <v>57</v>
      </c>
      <c r="D155" s="28" t="s">
        <v>895</v>
      </c>
      <c r="E155" s="69">
        <v>25602</v>
      </c>
      <c r="F155" s="186">
        <v>157536</v>
      </c>
      <c r="G155" s="90">
        <f t="shared" si="4"/>
        <v>131934</v>
      </c>
      <c r="H155" s="187">
        <f>IF(E155=0,100%,ROUND(G155/E155,4))</f>
        <v>5.1532999999999998</v>
      </c>
      <c r="I155" s="184">
        <v>1</v>
      </c>
      <c r="J155" s="185" t="s">
        <v>951</v>
      </c>
    </row>
    <row r="156" spans="1:10" x14ac:dyDescent="0.25">
      <c r="A156" s="42" t="s">
        <v>282</v>
      </c>
      <c r="B156" s="28" t="s">
        <v>283</v>
      </c>
      <c r="C156" s="28" t="s">
        <v>79</v>
      </c>
      <c r="D156" s="28" t="s">
        <v>284</v>
      </c>
      <c r="E156" s="69">
        <v>17874</v>
      </c>
      <c r="F156" s="186">
        <v>241781</v>
      </c>
      <c r="G156" s="90">
        <f t="shared" si="4"/>
        <v>223907</v>
      </c>
      <c r="H156" s="187">
        <f t="shared" si="5"/>
        <v>12.526999999999999</v>
      </c>
      <c r="I156" s="184">
        <v>1</v>
      </c>
      <c r="J156" s="185" t="s">
        <v>951</v>
      </c>
    </row>
    <row r="157" spans="1:10" x14ac:dyDescent="0.25">
      <c r="A157" s="42" t="s">
        <v>282</v>
      </c>
      <c r="B157" s="28" t="s">
        <v>283</v>
      </c>
      <c r="C157" s="28" t="s">
        <v>69</v>
      </c>
      <c r="D157" s="28" t="s">
        <v>285</v>
      </c>
      <c r="E157" s="69">
        <v>450702</v>
      </c>
      <c r="F157" s="186">
        <v>513118</v>
      </c>
      <c r="G157" s="90">
        <f t="shared" si="4"/>
        <v>62416</v>
      </c>
      <c r="H157" s="187">
        <f t="shared" si="5"/>
        <v>0.13850000000000001</v>
      </c>
      <c r="I157" s="184">
        <v>1</v>
      </c>
      <c r="J157" s="185" t="s">
        <v>951</v>
      </c>
    </row>
    <row r="158" spans="1:10" x14ac:dyDescent="0.25">
      <c r="A158" s="42" t="s">
        <v>286</v>
      </c>
      <c r="B158" s="28" t="s">
        <v>287</v>
      </c>
      <c r="C158" s="28" t="s">
        <v>26</v>
      </c>
      <c r="D158" s="28" t="s">
        <v>288</v>
      </c>
      <c r="E158" s="69">
        <v>965109</v>
      </c>
      <c r="F158" s="186">
        <v>1134450</v>
      </c>
      <c r="G158" s="90">
        <f t="shared" si="4"/>
        <v>169341</v>
      </c>
      <c r="H158" s="187">
        <f t="shared" si="5"/>
        <v>0.17549999999999999</v>
      </c>
      <c r="I158" s="184" t="s">
        <v>951</v>
      </c>
      <c r="J158" s="185" t="s">
        <v>951</v>
      </c>
    </row>
    <row r="159" spans="1:10" x14ac:dyDescent="0.25">
      <c r="A159" s="42" t="s">
        <v>286</v>
      </c>
      <c r="B159" s="28" t="s">
        <v>287</v>
      </c>
      <c r="C159" s="28" t="s">
        <v>251</v>
      </c>
      <c r="D159" s="28" t="s">
        <v>289</v>
      </c>
      <c r="E159" s="69">
        <v>147115</v>
      </c>
      <c r="F159" s="186">
        <v>228080</v>
      </c>
      <c r="G159" s="90">
        <f t="shared" si="4"/>
        <v>80965</v>
      </c>
      <c r="H159" s="187">
        <f t="shared" si="5"/>
        <v>0.5504</v>
      </c>
      <c r="I159" s="184" t="s">
        <v>951</v>
      </c>
      <c r="J159" s="185" t="s">
        <v>951</v>
      </c>
    </row>
    <row r="160" spans="1:10" x14ac:dyDescent="0.25">
      <c r="A160" s="42" t="s">
        <v>286</v>
      </c>
      <c r="B160" s="28" t="s">
        <v>287</v>
      </c>
      <c r="C160" s="28" t="s">
        <v>69</v>
      </c>
      <c r="D160" s="28" t="s">
        <v>290</v>
      </c>
      <c r="E160" s="69">
        <v>1813981</v>
      </c>
      <c r="F160" s="186">
        <v>2181589</v>
      </c>
      <c r="G160" s="90">
        <f t="shared" si="4"/>
        <v>367608</v>
      </c>
      <c r="H160" s="187">
        <f t="shared" si="5"/>
        <v>0.20269999999999999</v>
      </c>
      <c r="I160" s="184" t="s">
        <v>951</v>
      </c>
      <c r="J160" s="185" t="s">
        <v>951</v>
      </c>
    </row>
    <row r="161" spans="1:10" x14ac:dyDescent="0.25">
      <c r="A161" s="42" t="s">
        <v>286</v>
      </c>
      <c r="B161" s="28" t="s">
        <v>287</v>
      </c>
      <c r="C161" s="28" t="s">
        <v>291</v>
      </c>
      <c r="D161" s="28" t="s">
        <v>292</v>
      </c>
      <c r="E161" s="69">
        <v>820576</v>
      </c>
      <c r="F161" s="186">
        <v>369259</v>
      </c>
      <c r="G161" s="90">
        <f t="shared" si="4"/>
        <v>-451317</v>
      </c>
      <c r="H161" s="187">
        <f t="shared" si="5"/>
        <v>-0.55000000000000004</v>
      </c>
      <c r="I161" s="184" t="s">
        <v>951</v>
      </c>
      <c r="J161" s="185" t="s">
        <v>951</v>
      </c>
    </row>
    <row r="162" spans="1:10" x14ac:dyDescent="0.25">
      <c r="A162" s="42" t="s">
        <v>286</v>
      </c>
      <c r="B162" s="28" t="s">
        <v>287</v>
      </c>
      <c r="C162" s="28" t="s">
        <v>99</v>
      </c>
      <c r="D162" s="28" t="s">
        <v>293</v>
      </c>
      <c r="E162" s="69">
        <v>104457</v>
      </c>
      <c r="F162" s="186">
        <v>223996</v>
      </c>
      <c r="G162" s="90">
        <f t="shared" si="4"/>
        <v>119539</v>
      </c>
      <c r="H162" s="187">
        <f t="shared" si="5"/>
        <v>1.1444000000000001</v>
      </c>
      <c r="I162" s="184" t="s">
        <v>951</v>
      </c>
      <c r="J162" s="185" t="s">
        <v>951</v>
      </c>
    </row>
    <row r="163" spans="1:10" x14ac:dyDescent="0.25">
      <c r="A163" s="42" t="s">
        <v>286</v>
      </c>
      <c r="B163" s="28" t="s">
        <v>287</v>
      </c>
      <c r="C163" s="28" t="s">
        <v>127</v>
      </c>
      <c r="D163" s="28" t="s">
        <v>294</v>
      </c>
      <c r="E163" s="69">
        <v>24250553</v>
      </c>
      <c r="F163" s="186">
        <v>25020970</v>
      </c>
      <c r="G163" s="90">
        <f t="shared" si="4"/>
        <v>770417</v>
      </c>
      <c r="H163" s="187">
        <f t="shared" si="5"/>
        <v>3.1800000000000002E-2</v>
      </c>
      <c r="I163" s="184" t="s">
        <v>951</v>
      </c>
      <c r="J163" s="185" t="s">
        <v>951</v>
      </c>
    </row>
    <row r="164" spans="1:10" x14ac:dyDescent="0.25">
      <c r="A164" s="42" t="s">
        <v>286</v>
      </c>
      <c r="B164" s="28" t="s">
        <v>287</v>
      </c>
      <c r="C164" s="28" t="s">
        <v>295</v>
      </c>
      <c r="D164" s="28" t="s">
        <v>296</v>
      </c>
      <c r="E164" s="69">
        <v>916100</v>
      </c>
      <c r="F164" s="186">
        <v>1052697</v>
      </c>
      <c r="G164" s="90">
        <f t="shared" si="4"/>
        <v>136597</v>
      </c>
      <c r="H164" s="187">
        <f t="shared" si="5"/>
        <v>0.14910000000000001</v>
      </c>
      <c r="I164" s="184" t="s">
        <v>951</v>
      </c>
      <c r="J164" s="185" t="s">
        <v>951</v>
      </c>
    </row>
    <row r="165" spans="1:10" x14ac:dyDescent="0.25">
      <c r="A165" s="42" t="s">
        <v>286</v>
      </c>
      <c r="B165" s="28" t="s">
        <v>287</v>
      </c>
      <c r="C165" s="28" t="s">
        <v>297</v>
      </c>
      <c r="D165" s="28" t="s">
        <v>298</v>
      </c>
      <c r="E165" s="69">
        <v>579849</v>
      </c>
      <c r="F165" s="186">
        <v>635684</v>
      </c>
      <c r="G165" s="90">
        <f t="shared" si="4"/>
        <v>55835</v>
      </c>
      <c r="H165" s="187">
        <f t="shared" si="5"/>
        <v>9.6299999999999997E-2</v>
      </c>
      <c r="I165" s="184" t="s">
        <v>951</v>
      </c>
      <c r="J165" s="185" t="s">
        <v>951</v>
      </c>
    </row>
    <row r="166" spans="1:10" x14ac:dyDescent="0.25">
      <c r="A166" s="42" t="s">
        <v>299</v>
      </c>
      <c r="B166" s="28" t="s">
        <v>300</v>
      </c>
      <c r="C166" s="28" t="s">
        <v>190</v>
      </c>
      <c r="D166" s="28" t="s">
        <v>301</v>
      </c>
      <c r="E166" s="69">
        <v>1454834</v>
      </c>
      <c r="F166" s="186">
        <v>1439533</v>
      </c>
      <c r="G166" s="90">
        <f t="shared" si="4"/>
        <v>-15301</v>
      </c>
      <c r="H166" s="187">
        <f t="shared" si="5"/>
        <v>-1.0500000000000001E-2</v>
      </c>
      <c r="I166" s="184" t="s">
        <v>951</v>
      </c>
      <c r="J166" s="185" t="s">
        <v>951</v>
      </c>
    </row>
    <row r="167" spans="1:10" x14ac:dyDescent="0.25">
      <c r="A167" s="42" t="s">
        <v>299</v>
      </c>
      <c r="B167" s="28" t="s">
        <v>300</v>
      </c>
      <c r="C167" s="28" t="s">
        <v>57</v>
      </c>
      <c r="D167" s="28" t="s">
        <v>302</v>
      </c>
      <c r="E167" s="69">
        <v>2180113</v>
      </c>
      <c r="F167" s="186">
        <v>2183295</v>
      </c>
      <c r="G167" s="90">
        <f t="shared" si="4"/>
        <v>3182</v>
      </c>
      <c r="H167" s="187">
        <f t="shared" si="5"/>
        <v>1.5E-3</v>
      </c>
      <c r="I167" s="184" t="s">
        <v>951</v>
      </c>
      <c r="J167" s="185" t="s">
        <v>951</v>
      </c>
    </row>
    <row r="168" spans="1:10" x14ac:dyDescent="0.25">
      <c r="A168" s="42" t="s">
        <v>299</v>
      </c>
      <c r="B168" s="28" t="s">
        <v>300</v>
      </c>
      <c r="C168" s="28" t="s">
        <v>82</v>
      </c>
      <c r="D168" s="28" t="s">
        <v>303</v>
      </c>
      <c r="E168" s="69">
        <v>761066</v>
      </c>
      <c r="F168" s="186">
        <v>860042</v>
      </c>
      <c r="G168" s="90">
        <f t="shared" si="4"/>
        <v>98976</v>
      </c>
      <c r="H168" s="187">
        <f t="shared" si="5"/>
        <v>0.13</v>
      </c>
      <c r="I168" s="184" t="s">
        <v>951</v>
      </c>
      <c r="J168" s="185" t="s">
        <v>951</v>
      </c>
    </row>
    <row r="169" spans="1:10" x14ac:dyDescent="0.25">
      <c r="A169" s="42" t="s">
        <v>299</v>
      </c>
      <c r="B169" s="28" t="s">
        <v>300</v>
      </c>
      <c r="C169" s="28" t="s">
        <v>37</v>
      </c>
      <c r="D169" s="28" t="s">
        <v>304</v>
      </c>
      <c r="E169" s="69">
        <v>791602</v>
      </c>
      <c r="F169" s="186">
        <v>812704</v>
      </c>
      <c r="G169" s="90">
        <f t="shared" si="4"/>
        <v>21102</v>
      </c>
      <c r="H169" s="187">
        <f t="shared" si="5"/>
        <v>2.6700000000000002E-2</v>
      </c>
      <c r="I169" s="184" t="s">
        <v>951</v>
      </c>
      <c r="J169" s="185" t="s">
        <v>951</v>
      </c>
    </row>
    <row r="170" spans="1:10" x14ac:dyDescent="0.25">
      <c r="A170" s="42" t="s">
        <v>299</v>
      </c>
      <c r="B170" s="28" t="s">
        <v>300</v>
      </c>
      <c r="C170" s="28" t="s">
        <v>67</v>
      </c>
      <c r="D170" s="28" t="s">
        <v>305</v>
      </c>
      <c r="E170" s="69">
        <v>2194503</v>
      </c>
      <c r="F170" s="186">
        <v>1542419</v>
      </c>
      <c r="G170" s="90">
        <f t="shared" si="4"/>
        <v>-652084</v>
      </c>
      <c r="H170" s="187">
        <f t="shared" si="5"/>
        <v>-0.29709999999999998</v>
      </c>
      <c r="I170" s="184" t="s">
        <v>951</v>
      </c>
      <c r="J170" s="185" t="s">
        <v>951</v>
      </c>
    </row>
    <row r="171" spans="1:10" x14ac:dyDescent="0.25">
      <c r="A171" s="42" t="s">
        <v>299</v>
      </c>
      <c r="B171" s="28" t="s">
        <v>300</v>
      </c>
      <c r="C171" s="28" t="s">
        <v>251</v>
      </c>
      <c r="D171" s="28" t="s">
        <v>306</v>
      </c>
      <c r="E171" s="69">
        <v>3843982</v>
      </c>
      <c r="F171" s="186">
        <v>3799759</v>
      </c>
      <c r="G171" s="90">
        <f t="shared" si="4"/>
        <v>-44223</v>
      </c>
      <c r="H171" s="187">
        <f t="shared" si="5"/>
        <v>-1.15E-2</v>
      </c>
      <c r="I171" s="184" t="s">
        <v>951</v>
      </c>
      <c r="J171" s="185" t="s">
        <v>951</v>
      </c>
    </row>
    <row r="172" spans="1:10" x14ac:dyDescent="0.25">
      <c r="A172" s="42" t="s">
        <v>299</v>
      </c>
      <c r="B172" s="28" t="s">
        <v>300</v>
      </c>
      <c r="C172" s="28" t="s">
        <v>307</v>
      </c>
      <c r="D172" s="28" t="s">
        <v>308</v>
      </c>
      <c r="E172" s="69">
        <v>43668</v>
      </c>
      <c r="F172" s="186">
        <v>45870</v>
      </c>
      <c r="G172" s="90">
        <f t="shared" si="4"/>
        <v>2202</v>
      </c>
      <c r="H172" s="187">
        <f t="shared" si="5"/>
        <v>5.04E-2</v>
      </c>
      <c r="I172" s="184">
        <v>1</v>
      </c>
      <c r="J172" s="185">
        <v>1</v>
      </c>
    </row>
    <row r="173" spans="1:10" x14ac:dyDescent="0.25">
      <c r="A173" s="42" t="s">
        <v>299</v>
      </c>
      <c r="B173" s="28" t="s">
        <v>300</v>
      </c>
      <c r="C173" s="28" t="s">
        <v>88</v>
      </c>
      <c r="D173" s="28" t="s">
        <v>309</v>
      </c>
      <c r="E173" s="69">
        <v>1226040</v>
      </c>
      <c r="F173" s="186">
        <v>1179781</v>
      </c>
      <c r="G173" s="90">
        <f t="shared" si="4"/>
        <v>-46259</v>
      </c>
      <c r="H173" s="187">
        <f t="shared" si="5"/>
        <v>-3.7699999999999997E-2</v>
      </c>
      <c r="I173" s="184" t="s">
        <v>951</v>
      </c>
      <c r="J173" s="185" t="s">
        <v>951</v>
      </c>
    </row>
    <row r="174" spans="1:10" x14ac:dyDescent="0.25">
      <c r="A174" s="42" t="s">
        <v>310</v>
      </c>
      <c r="B174" s="28" t="s">
        <v>311</v>
      </c>
      <c r="C174" s="28" t="s">
        <v>312</v>
      </c>
      <c r="D174" s="28" t="s">
        <v>313</v>
      </c>
      <c r="E174" s="69">
        <v>725077</v>
      </c>
      <c r="F174" s="186">
        <v>788340</v>
      </c>
      <c r="G174" s="90">
        <f t="shared" si="4"/>
        <v>63263</v>
      </c>
      <c r="H174" s="187">
        <f t="shared" si="5"/>
        <v>8.7300000000000003E-2</v>
      </c>
      <c r="I174" s="184" t="s">
        <v>951</v>
      </c>
      <c r="J174" s="185" t="s">
        <v>951</v>
      </c>
    </row>
    <row r="175" spans="1:10" x14ac:dyDescent="0.25">
      <c r="A175" s="42" t="s">
        <v>310</v>
      </c>
      <c r="B175" s="28" t="s">
        <v>311</v>
      </c>
      <c r="C175" s="28" t="s">
        <v>314</v>
      </c>
      <c r="D175" s="28" t="s">
        <v>315</v>
      </c>
      <c r="E175" s="69">
        <v>329914</v>
      </c>
      <c r="F175" s="186">
        <v>594501</v>
      </c>
      <c r="G175" s="90">
        <f t="shared" si="4"/>
        <v>264587</v>
      </c>
      <c r="H175" s="187">
        <f t="shared" si="5"/>
        <v>0.80200000000000005</v>
      </c>
      <c r="I175" s="184" t="s">
        <v>951</v>
      </c>
      <c r="J175" s="185" t="s">
        <v>951</v>
      </c>
    </row>
    <row r="176" spans="1:10" x14ac:dyDescent="0.25">
      <c r="A176" s="42" t="s">
        <v>310</v>
      </c>
      <c r="B176" s="28" t="s">
        <v>311</v>
      </c>
      <c r="C176" s="28" t="s">
        <v>316</v>
      </c>
      <c r="D176" s="28" t="s">
        <v>317</v>
      </c>
      <c r="E176" s="69">
        <v>1162103</v>
      </c>
      <c r="F176" s="186">
        <v>1274060</v>
      </c>
      <c r="G176" s="90">
        <f t="shared" si="4"/>
        <v>111957</v>
      </c>
      <c r="H176" s="187">
        <f t="shared" si="5"/>
        <v>9.6299999999999997E-2</v>
      </c>
      <c r="I176" s="184" t="s">
        <v>951</v>
      </c>
      <c r="J176" s="185" t="s">
        <v>951</v>
      </c>
    </row>
    <row r="177" spans="1:10" x14ac:dyDescent="0.25">
      <c r="A177" s="42" t="s">
        <v>310</v>
      </c>
      <c r="B177" s="28" t="s">
        <v>311</v>
      </c>
      <c r="C177" s="28" t="s">
        <v>26</v>
      </c>
      <c r="D177" s="28" t="s">
        <v>318</v>
      </c>
      <c r="E177" s="69">
        <v>6564648</v>
      </c>
      <c r="F177" s="186">
        <v>6446560</v>
      </c>
      <c r="G177" s="90">
        <f t="shared" si="4"/>
        <v>-118088</v>
      </c>
      <c r="H177" s="187">
        <f t="shared" si="5"/>
        <v>-1.7999999999999999E-2</v>
      </c>
      <c r="I177" s="184" t="s">
        <v>951</v>
      </c>
      <c r="J177" s="185" t="s">
        <v>951</v>
      </c>
    </row>
    <row r="178" spans="1:10" x14ac:dyDescent="0.25">
      <c r="A178" s="42" t="s">
        <v>310</v>
      </c>
      <c r="B178" s="28" t="s">
        <v>311</v>
      </c>
      <c r="C178" s="28" t="s">
        <v>57</v>
      </c>
      <c r="D178" s="28" t="s">
        <v>319</v>
      </c>
      <c r="E178" s="69">
        <v>373025</v>
      </c>
      <c r="F178" s="186">
        <v>397404</v>
      </c>
      <c r="G178" s="90">
        <f t="shared" si="4"/>
        <v>24379</v>
      </c>
      <c r="H178" s="187">
        <f t="shared" si="5"/>
        <v>6.54E-2</v>
      </c>
      <c r="I178" s="184">
        <v>1</v>
      </c>
      <c r="J178" s="185" t="s">
        <v>951</v>
      </c>
    </row>
    <row r="179" spans="1:10" x14ac:dyDescent="0.25">
      <c r="A179" s="42" t="s">
        <v>310</v>
      </c>
      <c r="B179" s="28" t="s">
        <v>311</v>
      </c>
      <c r="C179" s="28" t="s">
        <v>63</v>
      </c>
      <c r="D179" s="28" t="s">
        <v>320</v>
      </c>
      <c r="E179" s="69">
        <v>1084521</v>
      </c>
      <c r="F179" s="186">
        <v>1079040</v>
      </c>
      <c r="G179" s="90">
        <f t="shared" si="4"/>
        <v>-5481</v>
      </c>
      <c r="H179" s="187">
        <f t="shared" si="5"/>
        <v>-5.1000000000000004E-3</v>
      </c>
      <c r="I179" s="184" t="s">
        <v>951</v>
      </c>
      <c r="J179" s="185" t="s">
        <v>951</v>
      </c>
    </row>
    <row r="180" spans="1:10" x14ac:dyDescent="0.25">
      <c r="A180" s="42" t="s">
        <v>310</v>
      </c>
      <c r="B180" s="28" t="s">
        <v>311</v>
      </c>
      <c r="C180" s="28" t="s">
        <v>99</v>
      </c>
      <c r="D180" s="28" t="s">
        <v>321</v>
      </c>
      <c r="E180" s="69">
        <v>27647</v>
      </c>
      <c r="F180" s="186">
        <v>27277</v>
      </c>
      <c r="G180" s="90">
        <f t="shared" si="4"/>
        <v>-370</v>
      </c>
      <c r="H180" s="187">
        <f t="shared" si="5"/>
        <v>-1.34E-2</v>
      </c>
      <c r="I180" s="184">
        <v>1</v>
      </c>
      <c r="J180" s="185">
        <v>1</v>
      </c>
    </row>
    <row r="181" spans="1:10" x14ac:dyDescent="0.25">
      <c r="A181" s="42" t="s">
        <v>310</v>
      </c>
      <c r="B181" s="28" t="s">
        <v>311</v>
      </c>
      <c r="C181" s="28" t="s">
        <v>322</v>
      </c>
      <c r="D181" s="28" t="s">
        <v>323</v>
      </c>
      <c r="E181" s="69">
        <v>1091504</v>
      </c>
      <c r="F181" s="186">
        <v>972281</v>
      </c>
      <c r="G181" s="90">
        <f t="shared" si="4"/>
        <v>-119223</v>
      </c>
      <c r="H181" s="187">
        <f t="shared" si="5"/>
        <v>-0.10920000000000001</v>
      </c>
      <c r="I181" s="184" t="s">
        <v>951</v>
      </c>
      <c r="J181" s="185" t="s">
        <v>951</v>
      </c>
    </row>
    <row r="182" spans="1:10" x14ac:dyDescent="0.25">
      <c r="A182" s="42" t="s">
        <v>310</v>
      </c>
      <c r="B182" s="28" t="s">
        <v>311</v>
      </c>
      <c r="C182" s="28" t="s">
        <v>324</v>
      </c>
      <c r="D182" s="28" t="s">
        <v>325</v>
      </c>
      <c r="E182" s="69">
        <v>3805732</v>
      </c>
      <c r="F182" s="186">
        <v>3955630</v>
      </c>
      <c r="G182" s="90">
        <f t="shared" si="4"/>
        <v>149898</v>
      </c>
      <c r="H182" s="187">
        <f t="shared" si="5"/>
        <v>3.9399999999999998E-2</v>
      </c>
      <c r="I182" s="184" t="s">
        <v>951</v>
      </c>
      <c r="J182" s="185" t="s">
        <v>951</v>
      </c>
    </row>
    <row r="183" spans="1:10" x14ac:dyDescent="0.25">
      <c r="A183" s="42" t="s">
        <v>310</v>
      </c>
      <c r="B183" s="28" t="s">
        <v>311</v>
      </c>
      <c r="C183" s="28" t="s">
        <v>326</v>
      </c>
      <c r="D183" s="28" t="s">
        <v>327</v>
      </c>
      <c r="E183" s="69">
        <v>3813556</v>
      </c>
      <c r="F183" s="186">
        <v>3712156</v>
      </c>
      <c r="G183" s="90">
        <f t="shared" si="4"/>
        <v>-101400</v>
      </c>
      <c r="H183" s="187">
        <f t="shared" si="5"/>
        <v>-2.6599999999999999E-2</v>
      </c>
      <c r="I183" s="184" t="s">
        <v>951</v>
      </c>
      <c r="J183" s="185" t="s">
        <v>951</v>
      </c>
    </row>
    <row r="184" spans="1:10" x14ac:dyDescent="0.25">
      <c r="A184" s="42" t="s">
        <v>310</v>
      </c>
      <c r="B184" s="28" t="s">
        <v>311</v>
      </c>
      <c r="C184" s="28" t="s">
        <v>263</v>
      </c>
      <c r="D184" s="28" t="s">
        <v>328</v>
      </c>
      <c r="E184" s="69">
        <v>611675</v>
      </c>
      <c r="F184" s="186">
        <v>582352</v>
      </c>
      <c r="G184" s="90">
        <f t="shared" si="4"/>
        <v>-29323</v>
      </c>
      <c r="H184" s="187">
        <f t="shared" si="5"/>
        <v>-4.7899999999999998E-2</v>
      </c>
      <c r="I184" s="184" t="s">
        <v>951</v>
      </c>
      <c r="J184" s="185" t="s">
        <v>951</v>
      </c>
    </row>
    <row r="185" spans="1:10" x14ac:dyDescent="0.25">
      <c r="A185" s="42" t="s">
        <v>310</v>
      </c>
      <c r="B185" s="28" t="s">
        <v>311</v>
      </c>
      <c r="C185" s="28" t="s">
        <v>53</v>
      </c>
      <c r="D185" s="28" t="s">
        <v>329</v>
      </c>
      <c r="E185" s="69">
        <v>520774</v>
      </c>
      <c r="F185" s="186">
        <v>560020</v>
      </c>
      <c r="G185" s="90">
        <f t="shared" si="4"/>
        <v>39246</v>
      </c>
      <c r="H185" s="187">
        <f t="shared" si="5"/>
        <v>7.5399999999999995E-2</v>
      </c>
      <c r="I185" s="184">
        <v>1</v>
      </c>
      <c r="J185" s="185" t="s">
        <v>951</v>
      </c>
    </row>
    <row r="186" spans="1:10" x14ac:dyDescent="0.25">
      <c r="A186" s="42" t="s">
        <v>330</v>
      </c>
      <c r="B186" s="28" t="s">
        <v>331</v>
      </c>
      <c r="C186" s="28" t="s">
        <v>332</v>
      </c>
      <c r="D186" s="28" t="s">
        <v>333</v>
      </c>
      <c r="E186" s="69">
        <v>19963</v>
      </c>
      <c r="F186" s="186">
        <v>21588</v>
      </c>
      <c r="G186" s="90">
        <f t="shared" si="4"/>
        <v>1625</v>
      </c>
      <c r="H186" s="187">
        <f t="shared" si="5"/>
        <v>8.14E-2</v>
      </c>
      <c r="I186" s="184">
        <v>1</v>
      </c>
      <c r="J186" s="185">
        <v>1</v>
      </c>
    </row>
    <row r="187" spans="1:10" x14ac:dyDescent="0.25">
      <c r="A187" s="42" t="s">
        <v>330</v>
      </c>
      <c r="B187" s="28" t="s">
        <v>331</v>
      </c>
      <c r="C187" s="28" t="s">
        <v>334</v>
      </c>
      <c r="D187" s="28" t="s">
        <v>335</v>
      </c>
      <c r="E187" s="69">
        <v>23109</v>
      </c>
      <c r="F187" s="186">
        <v>21740</v>
      </c>
      <c r="G187" s="90">
        <f t="shared" si="4"/>
        <v>-1369</v>
      </c>
      <c r="H187" s="187">
        <f t="shared" si="5"/>
        <v>-5.9200000000000003E-2</v>
      </c>
      <c r="I187" s="184">
        <v>1</v>
      </c>
      <c r="J187" s="185">
        <v>1</v>
      </c>
    </row>
    <row r="188" spans="1:10" x14ac:dyDescent="0.25">
      <c r="A188" s="42" t="s">
        <v>330</v>
      </c>
      <c r="B188" s="28" t="s">
        <v>331</v>
      </c>
      <c r="C188" s="28" t="s">
        <v>324</v>
      </c>
      <c r="D188" s="28" t="s">
        <v>336</v>
      </c>
      <c r="E188" s="69">
        <v>128497</v>
      </c>
      <c r="F188" s="186">
        <v>108162</v>
      </c>
      <c r="G188" s="90">
        <f t="shared" si="4"/>
        <v>-20335</v>
      </c>
      <c r="H188" s="187">
        <f t="shared" si="5"/>
        <v>-0.1583</v>
      </c>
      <c r="I188" s="184">
        <v>1</v>
      </c>
      <c r="J188" s="185" t="s">
        <v>951</v>
      </c>
    </row>
    <row r="189" spans="1:10" x14ac:dyDescent="0.25">
      <c r="A189" s="42" t="s">
        <v>337</v>
      </c>
      <c r="B189" s="28" t="s">
        <v>338</v>
      </c>
      <c r="C189" s="28" t="s">
        <v>26</v>
      </c>
      <c r="D189" s="28" t="s">
        <v>339</v>
      </c>
      <c r="E189" s="69">
        <v>3140082</v>
      </c>
      <c r="F189" s="186">
        <v>3192559</v>
      </c>
      <c r="G189" s="90">
        <f t="shared" si="4"/>
        <v>52477</v>
      </c>
      <c r="H189" s="187">
        <f t="shared" si="5"/>
        <v>1.67E-2</v>
      </c>
      <c r="I189" s="184" t="s">
        <v>951</v>
      </c>
      <c r="J189" s="185" t="s">
        <v>951</v>
      </c>
    </row>
    <row r="190" spans="1:10" x14ac:dyDescent="0.25">
      <c r="A190" s="42" t="s">
        <v>337</v>
      </c>
      <c r="B190" s="28" t="s">
        <v>338</v>
      </c>
      <c r="C190" s="28" t="s">
        <v>79</v>
      </c>
      <c r="D190" s="28" t="s">
        <v>340</v>
      </c>
      <c r="E190" s="69">
        <v>1024913</v>
      </c>
      <c r="F190" s="186">
        <v>1020092</v>
      </c>
      <c r="G190" s="90">
        <f t="shared" si="4"/>
        <v>-4821</v>
      </c>
      <c r="H190" s="187">
        <f t="shared" si="5"/>
        <v>-4.7000000000000002E-3</v>
      </c>
      <c r="I190" s="184" t="s">
        <v>951</v>
      </c>
      <c r="J190" s="185" t="s">
        <v>951</v>
      </c>
    </row>
    <row r="191" spans="1:10" x14ac:dyDescent="0.25">
      <c r="A191" s="42" t="s">
        <v>341</v>
      </c>
      <c r="B191" s="28" t="s">
        <v>342</v>
      </c>
      <c r="C191" s="28" t="s">
        <v>343</v>
      </c>
      <c r="D191" s="28" t="s">
        <v>344</v>
      </c>
      <c r="E191" s="69">
        <v>2177695</v>
      </c>
      <c r="F191" s="186">
        <v>2304518</v>
      </c>
      <c r="G191" s="90">
        <f t="shared" si="4"/>
        <v>126823</v>
      </c>
      <c r="H191" s="187">
        <f t="shared" si="5"/>
        <v>5.8200000000000002E-2</v>
      </c>
      <c r="I191" s="184" t="s">
        <v>951</v>
      </c>
      <c r="J191" s="185" t="s">
        <v>951</v>
      </c>
    </row>
    <row r="192" spans="1:10" x14ac:dyDescent="0.25">
      <c r="A192" s="42" t="s">
        <v>345</v>
      </c>
      <c r="B192" s="28" t="s">
        <v>346</v>
      </c>
      <c r="C192" s="28" t="s">
        <v>26</v>
      </c>
      <c r="D192" s="28" t="s">
        <v>347</v>
      </c>
      <c r="E192" s="69">
        <v>515722</v>
      </c>
      <c r="F192" s="186">
        <v>598335</v>
      </c>
      <c r="G192" s="90">
        <f t="shared" si="4"/>
        <v>82613</v>
      </c>
      <c r="H192" s="187">
        <f t="shared" si="5"/>
        <v>0.16020000000000001</v>
      </c>
      <c r="I192" s="184" t="s">
        <v>951</v>
      </c>
      <c r="J192" s="185" t="s">
        <v>951</v>
      </c>
    </row>
    <row r="193" spans="1:10" x14ac:dyDescent="0.25">
      <c r="A193" s="42" t="s">
        <v>345</v>
      </c>
      <c r="B193" s="28" t="s">
        <v>346</v>
      </c>
      <c r="C193" s="28" t="s">
        <v>16</v>
      </c>
      <c r="D193" s="28" t="s">
        <v>348</v>
      </c>
      <c r="E193" s="69">
        <v>559244</v>
      </c>
      <c r="F193" s="186">
        <v>646856</v>
      </c>
      <c r="G193" s="90">
        <f t="shared" si="4"/>
        <v>87612</v>
      </c>
      <c r="H193" s="187">
        <f t="shared" si="5"/>
        <v>0.15670000000000001</v>
      </c>
      <c r="I193" s="184" t="s">
        <v>951</v>
      </c>
      <c r="J193" s="185" t="s">
        <v>951</v>
      </c>
    </row>
    <row r="194" spans="1:10" x14ac:dyDescent="0.25">
      <c r="A194" s="42" t="s">
        <v>349</v>
      </c>
      <c r="B194" s="28" t="s">
        <v>350</v>
      </c>
      <c r="C194" s="28" t="s">
        <v>153</v>
      </c>
      <c r="D194" s="28" t="s">
        <v>351</v>
      </c>
      <c r="E194" s="69">
        <v>570284</v>
      </c>
      <c r="F194" s="186">
        <v>677154</v>
      </c>
      <c r="G194" s="90">
        <f t="shared" si="4"/>
        <v>106870</v>
      </c>
      <c r="H194" s="187">
        <f t="shared" si="5"/>
        <v>0.18740000000000001</v>
      </c>
      <c r="I194" s="184" t="s">
        <v>951</v>
      </c>
      <c r="J194" s="185" t="s">
        <v>951</v>
      </c>
    </row>
    <row r="195" spans="1:10" x14ac:dyDescent="0.25">
      <c r="A195" s="42" t="s">
        <v>349</v>
      </c>
      <c r="B195" s="28" t="s">
        <v>350</v>
      </c>
      <c r="C195" s="28" t="s">
        <v>352</v>
      </c>
      <c r="D195" s="28" t="s">
        <v>353</v>
      </c>
      <c r="E195" s="69">
        <v>666534</v>
      </c>
      <c r="F195" s="186">
        <v>673212</v>
      </c>
      <c r="G195" s="90">
        <f t="shared" si="4"/>
        <v>6678</v>
      </c>
      <c r="H195" s="187">
        <f t="shared" si="5"/>
        <v>0.01</v>
      </c>
      <c r="I195" s="184" t="s">
        <v>951</v>
      </c>
      <c r="J195" s="185" t="s">
        <v>951</v>
      </c>
    </row>
    <row r="196" spans="1:10" x14ac:dyDescent="0.25">
      <c r="A196" s="42" t="s">
        <v>349</v>
      </c>
      <c r="B196" s="28" t="s">
        <v>350</v>
      </c>
      <c r="C196" s="28" t="s">
        <v>95</v>
      </c>
      <c r="D196" s="28" t="s">
        <v>354</v>
      </c>
      <c r="E196" s="69">
        <v>4873202</v>
      </c>
      <c r="F196" s="186">
        <v>5020449</v>
      </c>
      <c r="G196" s="90">
        <f t="shared" si="4"/>
        <v>147247</v>
      </c>
      <c r="H196" s="187">
        <f t="shared" si="5"/>
        <v>3.0200000000000001E-2</v>
      </c>
      <c r="I196" s="184" t="s">
        <v>951</v>
      </c>
      <c r="J196" s="185" t="s">
        <v>951</v>
      </c>
    </row>
    <row r="197" spans="1:10" x14ac:dyDescent="0.25">
      <c r="A197" s="42" t="s">
        <v>349</v>
      </c>
      <c r="B197" s="28" t="s">
        <v>350</v>
      </c>
      <c r="C197" s="28" t="s">
        <v>355</v>
      </c>
      <c r="D197" s="28" t="s">
        <v>356</v>
      </c>
      <c r="E197" s="69">
        <v>993486</v>
      </c>
      <c r="F197" s="186">
        <v>988085</v>
      </c>
      <c r="G197" s="90">
        <f t="shared" si="4"/>
        <v>-5401</v>
      </c>
      <c r="H197" s="187">
        <f t="shared" si="5"/>
        <v>-5.4000000000000003E-3</v>
      </c>
      <c r="I197" s="184" t="s">
        <v>951</v>
      </c>
      <c r="J197" s="185" t="s">
        <v>951</v>
      </c>
    </row>
    <row r="198" spans="1:10" x14ac:dyDescent="0.25">
      <c r="A198" s="42" t="s">
        <v>349</v>
      </c>
      <c r="B198" s="28" t="s">
        <v>350</v>
      </c>
      <c r="C198" s="28" t="s">
        <v>143</v>
      </c>
      <c r="D198" s="28" t="s">
        <v>357</v>
      </c>
      <c r="E198" s="69">
        <v>1691640</v>
      </c>
      <c r="F198" s="186">
        <v>1680919</v>
      </c>
      <c r="G198" s="90">
        <f t="shared" si="4"/>
        <v>-10721</v>
      </c>
      <c r="H198" s="187">
        <f t="shared" si="5"/>
        <v>-6.3E-3</v>
      </c>
      <c r="I198" s="184" t="s">
        <v>951</v>
      </c>
      <c r="J198" s="185" t="s">
        <v>951</v>
      </c>
    </row>
    <row r="199" spans="1:10" x14ac:dyDescent="0.25">
      <c r="A199" s="42" t="s">
        <v>358</v>
      </c>
      <c r="B199" s="28" t="s">
        <v>359</v>
      </c>
      <c r="C199" s="28" t="s">
        <v>26</v>
      </c>
      <c r="D199" s="28" t="s">
        <v>360</v>
      </c>
      <c r="E199" s="69">
        <v>649449</v>
      </c>
      <c r="F199" s="186">
        <v>681563</v>
      </c>
      <c r="G199" s="90">
        <f t="shared" si="4"/>
        <v>32114</v>
      </c>
      <c r="H199" s="187">
        <f t="shared" si="5"/>
        <v>4.9399999999999999E-2</v>
      </c>
      <c r="I199" s="184" t="s">
        <v>951</v>
      </c>
      <c r="J199" s="185" t="s">
        <v>951</v>
      </c>
    </row>
    <row r="200" spans="1:10" x14ac:dyDescent="0.25">
      <c r="A200" s="42" t="s">
        <v>358</v>
      </c>
      <c r="B200" s="28" t="s">
        <v>359</v>
      </c>
      <c r="C200" s="28" t="s">
        <v>82</v>
      </c>
      <c r="D200" s="28" t="s">
        <v>361</v>
      </c>
      <c r="E200" s="69">
        <v>1392371</v>
      </c>
      <c r="F200" s="186">
        <v>1362839</v>
      </c>
      <c r="G200" s="90">
        <f t="shared" si="4"/>
        <v>-29532</v>
      </c>
      <c r="H200" s="187">
        <f t="shared" si="5"/>
        <v>-2.12E-2</v>
      </c>
      <c r="I200" s="184" t="s">
        <v>951</v>
      </c>
      <c r="J200" s="185" t="s">
        <v>951</v>
      </c>
    </row>
    <row r="201" spans="1:10" x14ac:dyDescent="0.25">
      <c r="A201" s="42" t="s">
        <v>358</v>
      </c>
      <c r="B201" s="28" t="s">
        <v>359</v>
      </c>
      <c r="C201" s="28" t="s">
        <v>170</v>
      </c>
      <c r="D201" s="28" t="s">
        <v>362</v>
      </c>
      <c r="E201" s="69">
        <v>3104751</v>
      </c>
      <c r="F201" s="186">
        <v>3080941</v>
      </c>
      <c r="G201" s="90">
        <f t="shared" si="4"/>
        <v>-23810</v>
      </c>
      <c r="H201" s="187">
        <f t="shared" si="5"/>
        <v>-7.7000000000000002E-3</v>
      </c>
      <c r="I201" s="184" t="s">
        <v>951</v>
      </c>
      <c r="J201" s="185" t="s">
        <v>951</v>
      </c>
    </row>
    <row r="202" spans="1:10" x14ac:dyDescent="0.25">
      <c r="A202" s="42" t="s">
        <v>358</v>
      </c>
      <c r="B202" s="28" t="s">
        <v>359</v>
      </c>
      <c r="C202" s="28" t="s">
        <v>86</v>
      </c>
      <c r="D202" s="28" t="s">
        <v>363</v>
      </c>
      <c r="E202" s="69">
        <v>16902</v>
      </c>
      <c r="F202" s="186">
        <v>16263</v>
      </c>
      <c r="G202" s="90">
        <f t="shared" ref="G202:G265" si="6">SUM(F202-E202)</f>
        <v>-639</v>
      </c>
      <c r="H202" s="187">
        <f t="shared" ref="H202:H265" si="7">ROUND(G202/E202,4)</f>
        <v>-3.78E-2</v>
      </c>
      <c r="I202" s="184">
        <v>1</v>
      </c>
      <c r="J202" s="185">
        <v>1</v>
      </c>
    </row>
    <row r="203" spans="1:10" x14ac:dyDescent="0.25">
      <c r="A203" s="42" t="s">
        <v>358</v>
      </c>
      <c r="B203" s="28" t="s">
        <v>359</v>
      </c>
      <c r="C203" s="28" t="s">
        <v>332</v>
      </c>
      <c r="D203" s="28" t="s">
        <v>364</v>
      </c>
      <c r="E203" s="69">
        <v>234503</v>
      </c>
      <c r="F203" s="186">
        <v>292258</v>
      </c>
      <c r="G203" s="90">
        <f t="shared" si="6"/>
        <v>57755</v>
      </c>
      <c r="H203" s="187">
        <f t="shared" si="7"/>
        <v>0.24629999999999999</v>
      </c>
      <c r="I203" s="184" t="s">
        <v>951</v>
      </c>
      <c r="J203" s="185" t="s">
        <v>951</v>
      </c>
    </row>
    <row r="204" spans="1:10" x14ac:dyDescent="0.25">
      <c r="A204" s="42" t="s">
        <v>365</v>
      </c>
      <c r="B204" s="28" t="s">
        <v>366</v>
      </c>
      <c r="C204" s="28" t="s">
        <v>26</v>
      </c>
      <c r="D204" s="28" t="s">
        <v>367</v>
      </c>
      <c r="E204" s="69">
        <v>1515385</v>
      </c>
      <c r="F204" s="186">
        <v>1777077</v>
      </c>
      <c r="G204" s="90">
        <f t="shared" si="6"/>
        <v>261692</v>
      </c>
      <c r="H204" s="187">
        <f t="shared" si="7"/>
        <v>0.17269999999999999</v>
      </c>
      <c r="I204" s="184" t="s">
        <v>951</v>
      </c>
      <c r="J204" s="185" t="s">
        <v>951</v>
      </c>
    </row>
    <row r="205" spans="1:10" x14ac:dyDescent="0.25">
      <c r="A205" s="42" t="s">
        <v>365</v>
      </c>
      <c r="B205" s="28" t="s">
        <v>366</v>
      </c>
      <c r="C205" s="28" t="s">
        <v>368</v>
      </c>
      <c r="D205" s="28" t="s">
        <v>369</v>
      </c>
      <c r="E205" s="69">
        <v>498054</v>
      </c>
      <c r="F205" s="186">
        <v>481346</v>
      </c>
      <c r="G205" s="90">
        <f t="shared" si="6"/>
        <v>-16708</v>
      </c>
      <c r="H205" s="187">
        <f t="shared" si="7"/>
        <v>-3.3500000000000002E-2</v>
      </c>
      <c r="I205" s="184" t="s">
        <v>951</v>
      </c>
      <c r="J205" s="185" t="s">
        <v>951</v>
      </c>
    </row>
    <row r="206" spans="1:10" x14ac:dyDescent="0.25">
      <c r="A206" s="42" t="s">
        <v>365</v>
      </c>
      <c r="B206" s="28" t="s">
        <v>366</v>
      </c>
      <c r="C206" s="28" t="s">
        <v>251</v>
      </c>
      <c r="D206" s="28" t="s">
        <v>370</v>
      </c>
      <c r="E206" s="69">
        <v>11311920</v>
      </c>
      <c r="F206" s="186">
        <v>11255169</v>
      </c>
      <c r="G206" s="90">
        <f t="shared" si="6"/>
        <v>-56751</v>
      </c>
      <c r="H206" s="187">
        <f t="shared" si="7"/>
        <v>-5.0000000000000001E-3</v>
      </c>
      <c r="I206" s="184" t="s">
        <v>951</v>
      </c>
      <c r="J206" s="185" t="s">
        <v>951</v>
      </c>
    </row>
    <row r="207" spans="1:10" x14ac:dyDescent="0.25">
      <c r="A207" s="42" t="s">
        <v>365</v>
      </c>
      <c r="B207" s="28" t="s">
        <v>366</v>
      </c>
      <c r="C207" s="28" t="s">
        <v>20</v>
      </c>
      <c r="D207" s="28" t="s">
        <v>371</v>
      </c>
      <c r="E207" s="69">
        <v>152633</v>
      </c>
      <c r="F207" s="186">
        <v>182441</v>
      </c>
      <c r="G207" s="90">
        <f t="shared" si="6"/>
        <v>29808</v>
      </c>
      <c r="H207" s="187">
        <f t="shared" si="7"/>
        <v>0.1953</v>
      </c>
      <c r="I207" s="184" t="s">
        <v>951</v>
      </c>
      <c r="J207" s="185" t="s">
        <v>951</v>
      </c>
    </row>
    <row r="208" spans="1:10" x14ac:dyDescent="0.25">
      <c r="A208" s="42" t="s">
        <v>365</v>
      </c>
      <c r="B208" s="28" t="s">
        <v>366</v>
      </c>
      <c r="C208" s="28" t="s">
        <v>170</v>
      </c>
      <c r="D208" s="28" t="s">
        <v>372</v>
      </c>
      <c r="E208" s="69">
        <v>583325</v>
      </c>
      <c r="F208" s="186">
        <v>588358</v>
      </c>
      <c r="G208" s="90">
        <f t="shared" si="6"/>
        <v>5033</v>
      </c>
      <c r="H208" s="187">
        <f t="shared" si="7"/>
        <v>8.6E-3</v>
      </c>
      <c r="I208" s="184" t="s">
        <v>951</v>
      </c>
      <c r="J208" s="185" t="s">
        <v>951</v>
      </c>
    </row>
    <row r="209" spans="1:10" x14ac:dyDescent="0.25">
      <c r="A209" s="42" t="s">
        <v>365</v>
      </c>
      <c r="B209" s="28" t="s">
        <v>366</v>
      </c>
      <c r="C209" s="28" t="s">
        <v>332</v>
      </c>
      <c r="D209" s="28" t="s">
        <v>373</v>
      </c>
      <c r="E209" s="69">
        <v>1066599</v>
      </c>
      <c r="F209" s="186">
        <v>1057350</v>
      </c>
      <c r="G209" s="90">
        <f t="shared" si="6"/>
        <v>-9249</v>
      </c>
      <c r="H209" s="187">
        <f t="shared" si="7"/>
        <v>-8.6999999999999994E-3</v>
      </c>
      <c r="I209" s="184" t="s">
        <v>951</v>
      </c>
      <c r="J209" s="185" t="s">
        <v>951</v>
      </c>
    </row>
    <row r="210" spans="1:10" x14ac:dyDescent="0.25">
      <c r="A210" s="42" t="s">
        <v>374</v>
      </c>
      <c r="B210" s="28" t="s">
        <v>375</v>
      </c>
      <c r="C210" s="28" t="s">
        <v>176</v>
      </c>
      <c r="D210" s="28" t="s">
        <v>376</v>
      </c>
      <c r="E210" s="69">
        <v>459491</v>
      </c>
      <c r="F210" s="186">
        <v>518794</v>
      </c>
      <c r="G210" s="90">
        <f t="shared" si="6"/>
        <v>59303</v>
      </c>
      <c r="H210" s="187">
        <f t="shared" si="7"/>
        <v>0.12909999999999999</v>
      </c>
      <c r="I210" s="184" t="s">
        <v>951</v>
      </c>
      <c r="J210" s="185" t="s">
        <v>951</v>
      </c>
    </row>
    <row r="211" spans="1:10" x14ac:dyDescent="0.25">
      <c r="A211" s="42" t="s">
        <v>374</v>
      </c>
      <c r="B211" s="28" t="s">
        <v>375</v>
      </c>
      <c r="C211" s="28" t="s">
        <v>26</v>
      </c>
      <c r="D211" s="28" t="s">
        <v>377</v>
      </c>
      <c r="E211" s="69">
        <v>1151788</v>
      </c>
      <c r="F211" s="186">
        <v>1153811</v>
      </c>
      <c r="G211" s="90">
        <f t="shared" si="6"/>
        <v>2023</v>
      </c>
      <c r="H211" s="187">
        <f t="shared" si="7"/>
        <v>1.8E-3</v>
      </c>
      <c r="I211" s="184" t="s">
        <v>951</v>
      </c>
      <c r="J211" s="185" t="s">
        <v>951</v>
      </c>
    </row>
    <row r="212" spans="1:10" x14ac:dyDescent="0.25">
      <c r="A212" s="42" t="s">
        <v>374</v>
      </c>
      <c r="B212" s="28" t="s">
        <v>375</v>
      </c>
      <c r="C212" s="28" t="s">
        <v>368</v>
      </c>
      <c r="D212" s="28" t="s">
        <v>378</v>
      </c>
      <c r="E212" s="69">
        <v>1828481</v>
      </c>
      <c r="F212" s="186">
        <v>1828344</v>
      </c>
      <c r="G212" s="90">
        <f t="shared" si="6"/>
        <v>-137</v>
      </c>
      <c r="H212" s="187">
        <f t="shared" si="7"/>
        <v>-1E-4</v>
      </c>
      <c r="I212" s="184" t="s">
        <v>951</v>
      </c>
      <c r="J212" s="185" t="s">
        <v>951</v>
      </c>
    </row>
    <row r="213" spans="1:10" x14ac:dyDescent="0.25">
      <c r="A213" s="42" t="s">
        <v>374</v>
      </c>
      <c r="B213" s="28" t="s">
        <v>375</v>
      </c>
      <c r="C213" s="28" t="s">
        <v>379</v>
      </c>
      <c r="D213" s="28" t="s">
        <v>380</v>
      </c>
      <c r="E213" s="69">
        <v>1680440</v>
      </c>
      <c r="F213" s="186">
        <v>1705125</v>
      </c>
      <c r="G213" s="90">
        <f t="shared" si="6"/>
        <v>24685</v>
      </c>
      <c r="H213" s="187">
        <f t="shared" si="7"/>
        <v>1.47E-2</v>
      </c>
      <c r="I213" s="184" t="s">
        <v>951</v>
      </c>
      <c r="J213" s="185" t="s">
        <v>951</v>
      </c>
    </row>
    <row r="214" spans="1:10" x14ac:dyDescent="0.25">
      <c r="A214" s="42" t="s">
        <v>381</v>
      </c>
      <c r="B214" s="28" t="s">
        <v>382</v>
      </c>
      <c r="C214" s="28" t="s">
        <v>383</v>
      </c>
      <c r="D214" s="28" t="s">
        <v>384</v>
      </c>
      <c r="E214" s="69">
        <v>327486</v>
      </c>
      <c r="F214" s="186">
        <v>336323</v>
      </c>
      <c r="G214" s="90">
        <f t="shared" si="6"/>
        <v>8837</v>
      </c>
      <c r="H214" s="187">
        <f t="shared" si="7"/>
        <v>2.7E-2</v>
      </c>
      <c r="I214" s="184" t="s">
        <v>951</v>
      </c>
      <c r="J214" s="185" t="s">
        <v>951</v>
      </c>
    </row>
    <row r="215" spans="1:10" x14ac:dyDescent="0.25">
      <c r="A215" s="42" t="s">
        <v>381</v>
      </c>
      <c r="B215" s="28" t="s">
        <v>382</v>
      </c>
      <c r="C215" s="28" t="s">
        <v>153</v>
      </c>
      <c r="D215" s="28" t="s">
        <v>385</v>
      </c>
      <c r="E215" s="69">
        <v>307739</v>
      </c>
      <c r="F215" s="186">
        <v>304840</v>
      </c>
      <c r="G215" s="90">
        <f t="shared" si="6"/>
        <v>-2899</v>
      </c>
      <c r="H215" s="187">
        <f t="shared" si="7"/>
        <v>-9.4000000000000004E-3</v>
      </c>
      <c r="I215" s="184" t="s">
        <v>951</v>
      </c>
      <c r="J215" s="185" t="s">
        <v>951</v>
      </c>
    </row>
    <row r="216" spans="1:10" x14ac:dyDescent="0.25">
      <c r="A216" s="42" t="s">
        <v>381</v>
      </c>
      <c r="B216" s="28" t="s">
        <v>382</v>
      </c>
      <c r="C216" s="28" t="s">
        <v>57</v>
      </c>
      <c r="D216" s="28" t="s">
        <v>386</v>
      </c>
      <c r="E216" s="69">
        <v>112434</v>
      </c>
      <c r="F216" s="186">
        <v>88884</v>
      </c>
      <c r="G216" s="90">
        <f t="shared" si="6"/>
        <v>-23550</v>
      </c>
      <c r="H216" s="187">
        <f t="shared" si="7"/>
        <v>-0.20949999999999999</v>
      </c>
      <c r="I216" s="184">
        <v>1</v>
      </c>
      <c r="J216" s="185" t="s">
        <v>951</v>
      </c>
    </row>
    <row r="217" spans="1:10" x14ac:dyDescent="0.25">
      <c r="A217" s="42" t="s">
        <v>381</v>
      </c>
      <c r="B217" s="28" t="s">
        <v>382</v>
      </c>
      <c r="C217" s="28" t="s">
        <v>95</v>
      </c>
      <c r="D217" s="28" t="s">
        <v>387</v>
      </c>
      <c r="E217" s="69">
        <v>2914231</v>
      </c>
      <c r="F217" s="186">
        <v>2919988</v>
      </c>
      <c r="G217" s="90">
        <f t="shared" si="6"/>
        <v>5757</v>
      </c>
      <c r="H217" s="187">
        <f t="shared" si="7"/>
        <v>2E-3</v>
      </c>
      <c r="I217" s="184" t="s">
        <v>951</v>
      </c>
      <c r="J217" s="185" t="s">
        <v>951</v>
      </c>
    </row>
    <row r="218" spans="1:10" x14ac:dyDescent="0.25">
      <c r="A218" s="42" t="s">
        <v>381</v>
      </c>
      <c r="B218" s="28" t="s">
        <v>382</v>
      </c>
      <c r="C218" s="28" t="s">
        <v>193</v>
      </c>
      <c r="D218" s="28" t="s">
        <v>388</v>
      </c>
      <c r="E218" s="69">
        <v>505711</v>
      </c>
      <c r="F218" s="186">
        <v>503455</v>
      </c>
      <c r="G218" s="90">
        <f t="shared" si="6"/>
        <v>-2256</v>
      </c>
      <c r="H218" s="187">
        <f t="shared" si="7"/>
        <v>-4.4999999999999997E-3</v>
      </c>
      <c r="I218" s="184" t="s">
        <v>951</v>
      </c>
      <c r="J218" s="185" t="s">
        <v>951</v>
      </c>
    </row>
    <row r="219" spans="1:10" x14ac:dyDescent="0.25">
      <c r="A219" s="42" t="s">
        <v>381</v>
      </c>
      <c r="B219" s="28" t="s">
        <v>382</v>
      </c>
      <c r="C219" s="28" t="s">
        <v>170</v>
      </c>
      <c r="D219" s="28" t="s">
        <v>389</v>
      </c>
      <c r="E219" s="69">
        <v>645589</v>
      </c>
      <c r="F219" s="186">
        <v>539187</v>
      </c>
      <c r="G219" s="90">
        <f t="shared" si="6"/>
        <v>-106402</v>
      </c>
      <c r="H219" s="187">
        <f t="shared" si="7"/>
        <v>-0.1648</v>
      </c>
      <c r="I219" s="184" t="s">
        <v>951</v>
      </c>
      <c r="J219" s="185" t="s">
        <v>951</v>
      </c>
    </row>
    <row r="220" spans="1:10" x14ac:dyDescent="0.25">
      <c r="A220" s="42" t="s">
        <v>381</v>
      </c>
      <c r="B220" s="28" t="s">
        <v>382</v>
      </c>
      <c r="C220" s="28" t="s">
        <v>355</v>
      </c>
      <c r="D220" s="28" t="s">
        <v>390</v>
      </c>
      <c r="E220" s="69">
        <v>709344</v>
      </c>
      <c r="F220" s="186">
        <v>714708</v>
      </c>
      <c r="G220" s="90">
        <f t="shared" si="6"/>
        <v>5364</v>
      </c>
      <c r="H220" s="187">
        <f t="shared" si="7"/>
        <v>7.6E-3</v>
      </c>
      <c r="I220" s="184" t="s">
        <v>951</v>
      </c>
      <c r="J220" s="185" t="s">
        <v>951</v>
      </c>
    </row>
    <row r="221" spans="1:10" x14ac:dyDescent="0.25">
      <c r="A221" s="42" t="s">
        <v>391</v>
      </c>
      <c r="B221" s="28" t="s">
        <v>392</v>
      </c>
      <c r="C221" s="28" t="s">
        <v>393</v>
      </c>
      <c r="D221" s="28" t="s">
        <v>394</v>
      </c>
      <c r="E221" s="69">
        <v>210856</v>
      </c>
      <c r="F221" s="186">
        <v>94885</v>
      </c>
      <c r="G221" s="90">
        <f t="shared" si="6"/>
        <v>-115971</v>
      </c>
      <c r="H221" s="187">
        <f t="shared" si="7"/>
        <v>-0.55000000000000004</v>
      </c>
      <c r="I221" s="184">
        <v>1</v>
      </c>
      <c r="J221" s="185">
        <v>1</v>
      </c>
    </row>
    <row r="222" spans="1:10" x14ac:dyDescent="0.25">
      <c r="A222" s="42" t="s">
        <v>391</v>
      </c>
      <c r="B222" s="28" t="s">
        <v>392</v>
      </c>
      <c r="C222" s="28" t="s">
        <v>395</v>
      </c>
      <c r="D222" s="28" t="s">
        <v>396</v>
      </c>
      <c r="E222" s="69">
        <v>11284</v>
      </c>
      <c r="F222" s="186">
        <v>12232</v>
      </c>
      <c r="G222" s="90">
        <f t="shared" si="6"/>
        <v>948</v>
      </c>
      <c r="H222" s="187">
        <f t="shared" si="7"/>
        <v>8.4000000000000005E-2</v>
      </c>
      <c r="I222" s="184">
        <v>1</v>
      </c>
      <c r="J222" s="185">
        <v>1</v>
      </c>
    </row>
    <row r="223" spans="1:10" x14ac:dyDescent="0.25">
      <c r="A223" s="42" t="s">
        <v>391</v>
      </c>
      <c r="B223" s="28" t="s">
        <v>392</v>
      </c>
      <c r="C223" s="28" t="s">
        <v>397</v>
      </c>
      <c r="D223" s="28" t="s">
        <v>398</v>
      </c>
      <c r="E223" s="69">
        <v>4140100</v>
      </c>
      <c r="F223" s="186">
        <v>4156055</v>
      </c>
      <c r="G223" s="90">
        <f t="shared" si="6"/>
        <v>15955</v>
      </c>
      <c r="H223" s="187">
        <f t="shared" si="7"/>
        <v>3.8999999999999998E-3</v>
      </c>
      <c r="I223" s="184" t="s">
        <v>951</v>
      </c>
      <c r="J223" s="185" t="s">
        <v>951</v>
      </c>
    </row>
    <row r="224" spans="1:10" x14ac:dyDescent="0.25">
      <c r="A224" s="42" t="s">
        <v>391</v>
      </c>
      <c r="B224" s="28" t="s">
        <v>392</v>
      </c>
      <c r="C224" s="28" t="s">
        <v>399</v>
      </c>
      <c r="D224" s="28" t="s">
        <v>400</v>
      </c>
      <c r="E224" s="69">
        <v>12311003</v>
      </c>
      <c r="F224" s="186">
        <v>12048649</v>
      </c>
      <c r="G224" s="90">
        <f t="shared" si="6"/>
        <v>-262354</v>
      </c>
      <c r="H224" s="187">
        <f t="shared" si="7"/>
        <v>-2.1299999999999999E-2</v>
      </c>
      <c r="I224" s="184" t="s">
        <v>951</v>
      </c>
      <c r="J224" s="185" t="s">
        <v>951</v>
      </c>
    </row>
    <row r="225" spans="1:10" x14ac:dyDescent="0.25">
      <c r="A225" s="42" t="s">
        <v>391</v>
      </c>
      <c r="B225" s="28" t="s">
        <v>392</v>
      </c>
      <c r="C225" s="28" t="s">
        <v>401</v>
      </c>
      <c r="D225" s="28" t="s">
        <v>402</v>
      </c>
      <c r="E225" s="69">
        <v>1859810</v>
      </c>
      <c r="F225" s="186">
        <v>1990968</v>
      </c>
      <c r="G225" s="90">
        <f t="shared" si="6"/>
        <v>131158</v>
      </c>
      <c r="H225" s="187">
        <f t="shared" si="7"/>
        <v>7.0499999999999993E-2</v>
      </c>
      <c r="I225" s="184" t="s">
        <v>951</v>
      </c>
      <c r="J225" s="185" t="s">
        <v>951</v>
      </c>
    </row>
    <row r="226" spans="1:10" x14ac:dyDescent="0.25">
      <c r="A226" s="42" t="s">
        <v>391</v>
      </c>
      <c r="B226" s="28" t="s">
        <v>392</v>
      </c>
      <c r="C226" s="28" t="s">
        <v>403</v>
      </c>
      <c r="D226" s="28" t="s">
        <v>404</v>
      </c>
      <c r="E226" s="69">
        <v>2399024</v>
      </c>
      <c r="F226" s="186">
        <v>1977550</v>
      </c>
      <c r="G226" s="90">
        <f t="shared" si="6"/>
        <v>-421474</v>
      </c>
      <c r="H226" s="187">
        <f t="shared" si="7"/>
        <v>-0.1757</v>
      </c>
      <c r="I226" s="184" t="s">
        <v>951</v>
      </c>
      <c r="J226" s="185" t="s">
        <v>951</v>
      </c>
    </row>
    <row r="227" spans="1:10" x14ac:dyDescent="0.25">
      <c r="A227" s="42" t="s">
        <v>405</v>
      </c>
      <c r="B227" s="28" t="s">
        <v>406</v>
      </c>
      <c r="C227" s="28" t="s">
        <v>57</v>
      </c>
      <c r="D227" s="28" t="s">
        <v>407</v>
      </c>
      <c r="E227" s="69">
        <v>215332</v>
      </c>
      <c r="F227" s="186">
        <v>295063</v>
      </c>
      <c r="G227" s="90">
        <f t="shared" si="6"/>
        <v>79731</v>
      </c>
      <c r="H227" s="187">
        <f t="shared" si="7"/>
        <v>0.37030000000000002</v>
      </c>
      <c r="I227" s="184" t="s">
        <v>951</v>
      </c>
      <c r="J227" s="185" t="s">
        <v>951</v>
      </c>
    </row>
    <row r="228" spans="1:10" x14ac:dyDescent="0.25">
      <c r="A228" s="42" t="s">
        <v>405</v>
      </c>
      <c r="B228" s="28" t="s">
        <v>406</v>
      </c>
      <c r="C228" s="28" t="s">
        <v>79</v>
      </c>
      <c r="D228" s="28" t="s">
        <v>408</v>
      </c>
      <c r="E228" s="69">
        <v>531337</v>
      </c>
      <c r="F228" s="186">
        <v>239102</v>
      </c>
      <c r="G228" s="90">
        <f t="shared" si="6"/>
        <v>-292235</v>
      </c>
      <c r="H228" s="187">
        <f t="shared" si="7"/>
        <v>-0.55000000000000004</v>
      </c>
      <c r="I228" s="184" t="s">
        <v>951</v>
      </c>
      <c r="J228" s="185" t="s">
        <v>951</v>
      </c>
    </row>
    <row r="229" spans="1:10" x14ac:dyDescent="0.25">
      <c r="A229" s="42" t="s">
        <v>405</v>
      </c>
      <c r="B229" s="28" t="s">
        <v>406</v>
      </c>
      <c r="C229" s="28" t="s">
        <v>37</v>
      </c>
      <c r="D229" s="28" t="s">
        <v>409</v>
      </c>
      <c r="E229" s="69">
        <v>2797390</v>
      </c>
      <c r="F229" s="186">
        <v>2267351</v>
      </c>
      <c r="G229" s="90">
        <f t="shared" si="6"/>
        <v>-530039</v>
      </c>
      <c r="H229" s="187">
        <f t="shared" si="7"/>
        <v>-0.1895</v>
      </c>
      <c r="I229" s="184" t="s">
        <v>951</v>
      </c>
      <c r="J229" s="185" t="s">
        <v>951</v>
      </c>
    </row>
    <row r="230" spans="1:10" x14ac:dyDescent="0.25">
      <c r="A230" s="42" t="s">
        <v>405</v>
      </c>
      <c r="B230" s="28" t="s">
        <v>406</v>
      </c>
      <c r="C230" s="28" t="s">
        <v>168</v>
      </c>
      <c r="D230" s="28" t="s">
        <v>410</v>
      </c>
      <c r="E230" s="69">
        <v>2085829</v>
      </c>
      <c r="F230" s="186">
        <v>2037612</v>
      </c>
      <c r="G230" s="90">
        <f t="shared" si="6"/>
        <v>-48217</v>
      </c>
      <c r="H230" s="187">
        <f t="shared" si="7"/>
        <v>-2.3099999999999999E-2</v>
      </c>
      <c r="I230" s="184" t="s">
        <v>951</v>
      </c>
      <c r="J230" s="185" t="s">
        <v>951</v>
      </c>
    </row>
    <row r="231" spans="1:10" x14ac:dyDescent="0.25">
      <c r="A231" s="42" t="s">
        <v>405</v>
      </c>
      <c r="B231" s="28" t="s">
        <v>406</v>
      </c>
      <c r="C231" s="28" t="s">
        <v>411</v>
      </c>
      <c r="D231" s="28" t="s">
        <v>412</v>
      </c>
      <c r="E231" s="69">
        <v>166517</v>
      </c>
      <c r="F231" s="186">
        <v>74933</v>
      </c>
      <c r="G231" s="90">
        <f t="shared" si="6"/>
        <v>-91584</v>
      </c>
      <c r="H231" s="187">
        <f t="shared" si="7"/>
        <v>-0.55000000000000004</v>
      </c>
      <c r="I231" s="184">
        <v>1</v>
      </c>
      <c r="J231" s="185">
        <v>1</v>
      </c>
    </row>
    <row r="232" spans="1:10" x14ac:dyDescent="0.25">
      <c r="A232" s="42" t="s">
        <v>405</v>
      </c>
      <c r="B232" s="28" t="s">
        <v>406</v>
      </c>
      <c r="C232" s="28" t="s">
        <v>73</v>
      </c>
      <c r="D232" s="28" t="s">
        <v>413</v>
      </c>
      <c r="E232" s="69">
        <v>55033</v>
      </c>
      <c r="F232" s="186">
        <v>24765</v>
      </c>
      <c r="G232" s="90">
        <f t="shared" si="6"/>
        <v>-30268</v>
      </c>
      <c r="H232" s="187">
        <f t="shared" si="7"/>
        <v>-0.55000000000000004</v>
      </c>
      <c r="I232" s="184">
        <v>1</v>
      </c>
      <c r="J232" s="185">
        <v>1</v>
      </c>
    </row>
    <row r="233" spans="1:10" x14ac:dyDescent="0.25">
      <c r="A233" s="42" t="s">
        <v>414</v>
      </c>
      <c r="B233" s="28" t="s">
        <v>415</v>
      </c>
      <c r="C233" s="28" t="s">
        <v>26</v>
      </c>
      <c r="D233" s="28" t="s">
        <v>416</v>
      </c>
      <c r="E233" s="69">
        <v>2504007</v>
      </c>
      <c r="F233" s="186">
        <v>2489327</v>
      </c>
      <c r="G233" s="90">
        <f t="shared" si="6"/>
        <v>-14680</v>
      </c>
      <c r="H233" s="187">
        <f t="shared" si="7"/>
        <v>-5.8999999999999999E-3</v>
      </c>
      <c r="I233" s="184" t="s">
        <v>951</v>
      </c>
      <c r="J233" s="185" t="s">
        <v>951</v>
      </c>
    </row>
    <row r="234" spans="1:10" x14ac:dyDescent="0.25">
      <c r="A234" s="42" t="s">
        <v>414</v>
      </c>
      <c r="B234" s="28" t="s">
        <v>415</v>
      </c>
      <c r="C234" s="28" t="s">
        <v>57</v>
      </c>
      <c r="D234" s="28" t="s">
        <v>417</v>
      </c>
      <c r="E234" s="69">
        <v>288268</v>
      </c>
      <c r="F234" s="186">
        <v>289647</v>
      </c>
      <c r="G234" s="90">
        <f t="shared" si="6"/>
        <v>1379</v>
      </c>
      <c r="H234" s="187">
        <f t="shared" si="7"/>
        <v>4.7999999999999996E-3</v>
      </c>
      <c r="I234" s="184" t="s">
        <v>951</v>
      </c>
      <c r="J234" s="185" t="s">
        <v>951</v>
      </c>
    </row>
    <row r="235" spans="1:10" x14ac:dyDescent="0.25">
      <c r="A235" s="42" t="s">
        <v>414</v>
      </c>
      <c r="B235" s="28" t="s">
        <v>415</v>
      </c>
      <c r="C235" s="28" t="s">
        <v>79</v>
      </c>
      <c r="D235" s="28" t="s">
        <v>418</v>
      </c>
      <c r="E235" s="69">
        <v>609404</v>
      </c>
      <c r="F235" s="186">
        <v>484287</v>
      </c>
      <c r="G235" s="90">
        <f t="shared" si="6"/>
        <v>-125117</v>
      </c>
      <c r="H235" s="187">
        <f t="shared" si="7"/>
        <v>-0.20530000000000001</v>
      </c>
      <c r="I235" s="184" t="s">
        <v>951</v>
      </c>
      <c r="J235" s="185" t="s">
        <v>951</v>
      </c>
    </row>
    <row r="236" spans="1:10" x14ac:dyDescent="0.25">
      <c r="A236" s="42" t="s">
        <v>414</v>
      </c>
      <c r="B236" s="28" t="s">
        <v>415</v>
      </c>
      <c r="C236" s="28" t="s">
        <v>16</v>
      </c>
      <c r="D236" s="28" t="s">
        <v>419</v>
      </c>
      <c r="E236" s="69">
        <v>1606496</v>
      </c>
      <c r="F236" s="186">
        <v>1576645</v>
      </c>
      <c r="G236" s="90">
        <f t="shared" si="6"/>
        <v>-29851</v>
      </c>
      <c r="H236" s="187">
        <f t="shared" si="7"/>
        <v>-1.8599999999999998E-2</v>
      </c>
      <c r="I236" s="184" t="s">
        <v>951</v>
      </c>
      <c r="J236" s="185" t="s">
        <v>951</v>
      </c>
    </row>
    <row r="237" spans="1:10" x14ac:dyDescent="0.25">
      <c r="A237" s="42" t="s">
        <v>420</v>
      </c>
      <c r="B237" s="28" t="s">
        <v>421</v>
      </c>
      <c r="C237" s="28" t="s">
        <v>26</v>
      </c>
      <c r="D237" s="28" t="s">
        <v>422</v>
      </c>
      <c r="E237" s="69">
        <v>2717815</v>
      </c>
      <c r="F237" s="186">
        <v>2721147</v>
      </c>
      <c r="G237" s="90">
        <f t="shared" si="6"/>
        <v>3332</v>
      </c>
      <c r="H237" s="187">
        <f t="shared" si="7"/>
        <v>1.1999999999999999E-3</v>
      </c>
      <c r="I237" s="184" t="s">
        <v>951</v>
      </c>
      <c r="J237" s="185" t="s">
        <v>951</v>
      </c>
    </row>
    <row r="238" spans="1:10" x14ac:dyDescent="0.25">
      <c r="A238" s="42" t="s">
        <v>420</v>
      </c>
      <c r="B238" s="28" t="s">
        <v>421</v>
      </c>
      <c r="C238" s="28" t="s">
        <v>57</v>
      </c>
      <c r="D238" s="28" t="s">
        <v>423</v>
      </c>
      <c r="E238" s="69">
        <v>767847</v>
      </c>
      <c r="F238" s="186">
        <v>845358</v>
      </c>
      <c r="G238" s="90">
        <f t="shared" si="6"/>
        <v>77511</v>
      </c>
      <c r="H238" s="187">
        <f t="shared" si="7"/>
        <v>0.1009</v>
      </c>
      <c r="I238" s="184" t="s">
        <v>951</v>
      </c>
      <c r="J238" s="185" t="s">
        <v>951</v>
      </c>
    </row>
    <row r="239" spans="1:10" x14ac:dyDescent="0.25">
      <c r="A239" s="42" t="s">
        <v>420</v>
      </c>
      <c r="B239" s="28" t="s">
        <v>421</v>
      </c>
      <c r="C239" s="28" t="s">
        <v>79</v>
      </c>
      <c r="D239" s="28" t="s">
        <v>424</v>
      </c>
      <c r="E239" s="69">
        <v>437279</v>
      </c>
      <c r="F239" s="186">
        <v>426299</v>
      </c>
      <c r="G239" s="90">
        <f t="shared" si="6"/>
        <v>-10980</v>
      </c>
      <c r="H239" s="187">
        <f t="shared" si="7"/>
        <v>-2.5100000000000001E-2</v>
      </c>
      <c r="I239" s="184" t="s">
        <v>951</v>
      </c>
      <c r="J239" s="185" t="s">
        <v>951</v>
      </c>
    </row>
    <row r="240" spans="1:10" x14ac:dyDescent="0.25">
      <c r="A240" s="42" t="s">
        <v>420</v>
      </c>
      <c r="B240" s="28" t="s">
        <v>421</v>
      </c>
      <c r="C240" s="28" t="s">
        <v>16</v>
      </c>
      <c r="D240" s="28" t="s">
        <v>425</v>
      </c>
      <c r="E240" s="69">
        <v>382501</v>
      </c>
      <c r="F240" s="186">
        <v>371420</v>
      </c>
      <c r="G240" s="90">
        <f t="shared" si="6"/>
        <v>-11081</v>
      </c>
      <c r="H240" s="187">
        <f t="shared" si="7"/>
        <v>-2.9000000000000001E-2</v>
      </c>
      <c r="I240" s="184" t="s">
        <v>951</v>
      </c>
      <c r="J240" s="185" t="s">
        <v>951</v>
      </c>
    </row>
    <row r="241" spans="1:10" x14ac:dyDescent="0.25">
      <c r="A241" s="42" t="s">
        <v>426</v>
      </c>
      <c r="B241" s="28" t="s">
        <v>427</v>
      </c>
      <c r="C241" s="28" t="s">
        <v>201</v>
      </c>
      <c r="D241" s="28" t="s">
        <v>428</v>
      </c>
      <c r="E241" s="69">
        <v>605347</v>
      </c>
      <c r="F241" s="186">
        <v>718529</v>
      </c>
      <c r="G241" s="90">
        <f t="shared" si="6"/>
        <v>113182</v>
      </c>
      <c r="H241" s="187">
        <f t="shared" si="7"/>
        <v>0.187</v>
      </c>
      <c r="I241" s="184" t="s">
        <v>951</v>
      </c>
      <c r="J241" s="185" t="s">
        <v>951</v>
      </c>
    </row>
    <row r="242" spans="1:10" x14ac:dyDescent="0.25">
      <c r="A242" s="42" t="s">
        <v>426</v>
      </c>
      <c r="B242" s="28" t="s">
        <v>427</v>
      </c>
      <c r="C242" s="28" t="s">
        <v>429</v>
      </c>
      <c r="D242" s="28" t="s">
        <v>430</v>
      </c>
      <c r="E242" s="69">
        <v>372954</v>
      </c>
      <c r="F242" s="186">
        <v>402375</v>
      </c>
      <c r="G242" s="90">
        <f t="shared" si="6"/>
        <v>29421</v>
      </c>
      <c r="H242" s="187">
        <f t="shared" si="7"/>
        <v>7.8899999999999998E-2</v>
      </c>
      <c r="I242" s="184" t="s">
        <v>951</v>
      </c>
      <c r="J242" s="185" t="s">
        <v>951</v>
      </c>
    </row>
    <row r="243" spans="1:10" x14ac:dyDescent="0.25">
      <c r="A243" s="42" t="s">
        <v>426</v>
      </c>
      <c r="B243" s="28" t="s">
        <v>427</v>
      </c>
      <c r="C243" s="28" t="s">
        <v>155</v>
      </c>
      <c r="D243" s="28" t="s">
        <v>431</v>
      </c>
      <c r="E243" s="69">
        <v>1181225</v>
      </c>
      <c r="F243" s="186">
        <v>1190408</v>
      </c>
      <c r="G243" s="90">
        <f t="shared" si="6"/>
        <v>9183</v>
      </c>
      <c r="H243" s="187">
        <f t="shared" si="7"/>
        <v>7.7999999999999996E-3</v>
      </c>
      <c r="I243" s="184" t="s">
        <v>951</v>
      </c>
      <c r="J243" s="185" t="s">
        <v>951</v>
      </c>
    </row>
    <row r="244" spans="1:10" x14ac:dyDescent="0.25">
      <c r="A244" s="42" t="s">
        <v>426</v>
      </c>
      <c r="B244" s="28" t="s">
        <v>427</v>
      </c>
      <c r="C244" s="28" t="s">
        <v>432</v>
      </c>
      <c r="D244" s="28" t="s">
        <v>433</v>
      </c>
      <c r="E244" s="69">
        <v>178658</v>
      </c>
      <c r="F244" s="186">
        <v>218172</v>
      </c>
      <c r="G244" s="90">
        <f t="shared" si="6"/>
        <v>39514</v>
      </c>
      <c r="H244" s="187">
        <f t="shared" si="7"/>
        <v>0.22120000000000001</v>
      </c>
      <c r="I244" s="184" t="s">
        <v>951</v>
      </c>
      <c r="J244" s="185" t="s">
        <v>951</v>
      </c>
    </row>
    <row r="245" spans="1:10" x14ac:dyDescent="0.25">
      <c r="A245" s="42" t="s">
        <v>426</v>
      </c>
      <c r="B245" s="28" t="s">
        <v>427</v>
      </c>
      <c r="C245" s="28" t="s">
        <v>57</v>
      </c>
      <c r="D245" s="28" t="s">
        <v>434</v>
      </c>
      <c r="E245" s="69">
        <v>3563771</v>
      </c>
      <c r="F245" s="186">
        <v>3435080</v>
      </c>
      <c r="G245" s="90">
        <f t="shared" si="6"/>
        <v>-128691</v>
      </c>
      <c r="H245" s="187">
        <f t="shared" si="7"/>
        <v>-3.61E-2</v>
      </c>
      <c r="I245" s="184" t="s">
        <v>951</v>
      </c>
      <c r="J245" s="185" t="s">
        <v>951</v>
      </c>
    </row>
    <row r="246" spans="1:10" x14ac:dyDescent="0.25">
      <c r="A246" s="42" t="s">
        <v>426</v>
      </c>
      <c r="B246" s="28" t="s">
        <v>427</v>
      </c>
      <c r="C246" s="28" t="s">
        <v>79</v>
      </c>
      <c r="D246" s="28" t="s">
        <v>435</v>
      </c>
      <c r="E246" s="69">
        <v>4008606</v>
      </c>
      <c r="F246" s="186">
        <v>3986596</v>
      </c>
      <c r="G246" s="90">
        <f t="shared" si="6"/>
        <v>-22010</v>
      </c>
      <c r="H246" s="187">
        <f t="shared" si="7"/>
        <v>-5.4999999999999997E-3</v>
      </c>
      <c r="I246" s="184" t="s">
        <v>951</v>
      </c>
      <c r="J246" s="185" t="s">
        <v>951</v>
      </c>
    </row>
    <row r="247" spans="1:10" x14ac:dyDescent="0.25">
      <c r="A247" s="42" t="s">
        <v>426</v>
      </c>
      <c r="B247" s="28" t="s">
        <v>427</v>
      </c>
      <c r="C247" s="28" t="s">
        <v>37</v>
      </c>
      <c r="D247" s="28" t="s">
        <v>436</v>
      </c>
      <c r="E247" s="69">
        <v>2729475</v>
      </c>
      <c r="F247" s="186">
        <v>2754059</v>
      </c>
      <c r="G247" s="90">
        <f t="shared" si="6"/>
        <v>24584</v>
      </c>
      <c r="H247" s="187">
        <f t="shared" si="7"/>
        <v>8.9999999999999993E-3</v>
      </c>
      <c r="I247" s="184" t="s">
        <v>951</v>
      </c>
      <c r="J247" s="185" t="s">
        <v>951</v>
      </c>
    </row>
    <row r="248" spans="1:10" x14ac:dyDescent="0.25">
      <c r="A248" s="42" t="s">
        <v>426</v>
      </c>
      <c r="B248" s="28" t="s">
        <v>427</v>
      </c>
      <c r="C248" s="28" t="s">
        <v>168</v>
      </c>
      <c r="D248" s="28" t="s">
        <v>437</v>
      </c>
      <c r="E248" s="69">
        <v>868834</v>
      </c>
      <c r="F248" s="186">
        <v>859263</v>
      </c>
      <c r="G248" s="90">
        <f t="shared" si="6"/>
        <v>-9571</v>
      </c>
      <c r="H248" s="187">
        <f t="shared" si="7"/>
        <v>-1.0999999999999999E-2</v>
      </c>
      <c r="I248" s="184" t="s">
        <v>951</v>
      </c>
      <c r="J248" s="185" t="s">
        <v>951</v>
      </c>
    </row>
    <row r="249" spans="1:10" x14ac:dyDescent="0.25">
      <c r="A249" s="42" t="s">
        <v>426</v>
      </c>
      <c r="B249" s="28" t="s">
        <v>427</v>
      </c>
      <c r="C249" s="28" t="s">
        <v>233</v>
      </c>
      <c r="D249" s="28" t="s">
        <v>438</v>
      </c>
      <c r="E249" s="69">
        <v>838768</v>
      </c>
      <c r="F249" s="186">
        <v>959149</v>
      </c>
      <c r="G249" s="90">
        <f t="shared" si="6"/>
        <v>120381</v>
      </c>
      <c r="H249" s="187">
        <f t="shared" si="7"/>
        <v>0.14349999999999999</v>
      </c>
      <c r="I249" s="184" t="s">
        <v>951</v>
      </c>
      <c r="J249" s="185" t="s">
        <v>951</v>
      </c>
    </row>
    <row r="250" spans="1:10" x14ac:dyDescent="0.25">
      <c r="A250" s="42" t="s">
        <v>426</v>
      </c>
      <c r="B250" s="28" t="s">
        <v>427</v>
      </c>
      <c r="C250" s="28" t="s">
        <v>95</v>
      </c>
      <c r="D250" s="28" t="s">
        <v>439</v>
      </c>
      <c r="E250" s="69">
        <v>2463474</v>
      </c>
      <c r="F250" s="186">
        <v>2356856</v>
      </c>
      <c r="G250" s="90">
        <f t="shared" si="6"/>
        <v>-106618</v>
      </c>
      <c r="H250" s="187">
        <f t="shared" si="7"/>
        <v>-4.3299999999999998E-2</v>
      </c>
      <c r="I250" s="184" t="s">
        <v>951</v>
      </c>
      <c r="J250" s="185" t="s">
        <v>951</v>
      </c>
    </row>
    <row r="251" spans="1:10" x14ac:dyDescent="0.25">
      <c r="A251" s="42" t="s">
        <v>426</v>
      </c>
      <c r="B251" s="28" t="s">
        <v>427</v>
      </c>
      <c r="C251" s="28" t="s">
        <v>43</v>
      </c>
      <c r="D251" s="28" t="s">
        <v>440</v>
      </c>
      <c r="E251" s="69">
        <v>802283</v>
      </c>
      <c r="F251" s="186">
        <v>793785</v>
      </c>
      <c r="G251" s="90">
        <f t="shared" si="6"/>
        <v>-8498</v>
      </c>
      <c r="H251" s="187">
        <f t="shared" si="7"/>
        <v>-1.06E-2</v>
      </c>
      <c r="I251" s="184" t="s">
        <v>951</v>
      </c>
      <c r="J251" s="185" t="s">
        <v>951</v>
      </c>
    </row>
    <row r="252" spans="1:10" x14ac:dyDescent="0.25">
      <c r="A252" s="42" t="s">
        <v>426</v>
      </c>
      <c r="B252" s="28" t="s">
        <v>427</v>
      </c>
      <c r="C252" s="28" t="s">
        <v>193</v>
      </c>
      <c r="D252" s="28" t="s">
        <v>441</v>
      </c>
      <c r="E252" s="69">
        <v>8141811</v>
      </c>
      <c r="F252" s="186">
        <v>8153710</v>
      </c>
      <c r="G252" s="90">
        <f t="shared" si="6"/>
        <v>11899</v>
      </c>
      <c r="H252" s="187">
        <f t="shared" si="7"/>
        <v>1.5E-3</v>
      </c>
      <c r="I252" s="184" t="s">
        <v>951</v>
      </c>
      <c r="J252" s="185" t="s">
        <v>951</v>
      </c>
    </row>
    <row r="253" spans="1:10" x14ac:dyDescent="0.25">
      <c r="A253" s="42" t="s">
        <v>426</v>
      </c>
      <c r="B253" s="28" t="s">
        <v>427</v>
      </c>
      <c r="C253" s="28" t="s">
        <v>442</v>
      </c>
      <c r="D253" s="28" t="s">
        <v>443</v>
      </c>
      <c r="E253" s="69">
        <v>2185412</v>
      </c>
      <c r="F253" s="186">
        <v>2178880</v>
      </c>
      <c r="G253" s="90">
        <f t="shared" si="6"/>
        <v>-6532</v>
      </c>
      <c r="H253" s="187">
        <f t="shared" si="7"/>
        <v>-3.0000000000000001E-3</v>
      </c>
      <c r="I253" s="184" t="s">
        <v>951</v>
      </c>
      <c r="J253" s="185" t="s">
        <v>951</v>
      </c>
    </row>
    <row r="254" spans="1:10" x14ac:dyDescent="0.25">
      <c r="A254" s="42" t="s">
        <v>426</v>
      </c>
      <c r="B254" s="28" t="s">
        <v>427</v>
      </c>
      <c r="C254" s="28" t="s">
        <v>444</v>
      </c>
      <c r="D254" s="28" t="s">
        <v>445</v>
      </c>
      <c r="E254" s="69">
        <v>2366615</v>
      </c>
      <c r="F254" s="186">
        <v>2355839</v>
      </c>
      <c r="G254" s="90">
        <f t="shared" si="6"/>
        <v>-10776</v>
      </c>
      <c r="H254" s="187">
        <f t="shared" si="7"/>
        <v>-4.5999999999999999E-3</v>
      </c>
      <c r="I254" s="184" t="s">
        <v>951</v>
      </c>
      <c r="J254" s="185" t="s">
        <v>951</v>
      </c>
    </row>
    <row r="255" spans="1:10" x14ac:dyDescent="0.25">
      <c r="A255" s="42" t="s">
        <v>426</v>
      </c>
      <c r="B255" s="28" t="s">
        <v>427</v>
      </c>
      <c r="C255" s="28" t="s">
        <v>446</v>
      </c>
      <c r="D255" s="28" t="s">
        <v>447</v>
      </c>
      <c r="E255" s="69">
        <v>1230148</v>
      </c>
      <c r="F255" s="186">
        <v>1270823</v>
      </c>
      <c r="G255" s="90">
        <f t="shared" si="6"/>
        <v>40675</v>
      </c>
      <c r="H255" s="187">
        <f t="shared" si="7"/>
        <v>3.3099999999999997E-2</v>
      </c>
      <c r="I255" s="184" t="s">
        <v>951</v>
      </c>
      <c r="J255" s="185" t="s">
        <v>951</v>
      </c>
    </row>
    <row r="256" spans="1:10" x14ac:dyDescent="0.25">
      <c r="A256" s="42" t="s">
        <v>426</v>
      </c>
      <c r="B256" s="28" t="s">
        <v>427</v>
      </c>
      <c r="C256" s="28" t="s">
        <v>448</v>
      </c>
      <c r="D256" s="28" t="s">
        <v>449</v>
      </c>
      <c r="E256" s="69">
        <v>2301971</v>
      </c>
      <c r="F256" s="186">
        <v>2332352</v>
      </c>
      <c r="G256" s="90">
        <f t="shared" si="6"/>
        <v>30381</v>
      </c>
      <c r="H256" s="187">
        <f t="shared" si="7"/>
        <v>1.32E-2</v>
      </c>
      <c r="I256" s="184" t="s">
        <v>951</v>
      </c>
      <c r="J256" s="185" t="s">
        <v>951</v>
      </c>
    </row>
    <row r="257" spans="1:10" x14ac:dyDescent="0.25">
      <c r="A257" s="42" t="s">
        <v>426</v>
      </c>
      <c r="B257" s="28" t="s">
        <v>427</v>
      </c>
      <c r="C257" s="28" t="s">
        <v>450</v>
      </c>
      <c r="D257" s="28" t="s">
        <v>451</v>
      </c>
      <c r="E257" s="69">
        <v>1539560</v>
      </c>
      <c r="F257" s="186">
        <v>1547274</v>
      </c>
      <c r="G257" s="90">
        <f t="shared" si="6"/>
        <v>7714</v>
      </c>
      <c r="H257" s="187">
        <f t="shared" si="7"/>
        <v>5.0000000000000001E-3</v>
      </c>
      <c r="I257" s="184" t="s">
        <v>951</v>
      </c>
      <c r="J257" s="185" t="s">
        <v>951</v>
      </c>
    </row>
    <row r="258" spans="1:10" x14ac:dyDescent="0.25">
      <c r="A258" s="42" t="s">
        <v>452</v>
      </c>
      <c r="B258" s="28" t="s">
        <v>453</v>
      </c>
      <c r="C258" s="28" t="s">
        <v>454</v>
      </c>
      <c r="D258" s="28" t="s">
        <v>455</v>
      </c>
      <c r="E258" s="69">
        <v>456352</v>
      </c>
      <c r="F258" s="186">
        <v>446059</v>
      </c>
      <c r="G258" s="90">
        <f t="shared" si="6"/>
        <v>-10293</v>
      </c>
      <c r="H258" s="187">
        <f t="shared" si="7"/>
        <v>-2.2599999999999999E-2</v>
      </c>
      <c r="I258" s="184" t="s">
        <v>951</v>
      </c>
      <c r="J258" s="185" t="s">
        <v>951</v>
      </c>
    </row>
    <row r="259" spans="1:10" x14ac:dyDescent="0.25">
      <c r="A259" s="42" t="s">
        <v>452</v>
      </c>
      <c r="B259" s="28" t="s">
        <v>453</v>
      </c>
      <c r="C259" s="28" t="s">
        <v>26</v>
      </c>
      <c r="D259" s="28" t="s">
        <v>456</v>
      </c>
      <c r="E259" s="69">
        <v>3128973</v>
      </c>
      <c r="F259" s="186">
        <v>3162400</v>
      </c>
      <c r="G259" s="90">
        <f t="shared" si="6"/>
        <v>33427</v>
      </c>
      <c r="H259" s="187">
        <f t="shared" si="7"/>
        <v>1.0699999999999999E-2</v>
      </c>
      <c r="I259" s="184" t="s">
        <v>951</v>
      </c>
      <c r="J259" s="185" t="s">
        <v>951</v>
      </c>
    </row>
    <row r="260" spans="1:10" x14ac:dyDescent="0.25">
      <c r="A260" s="42" t="s">
        <v>452</v>
      </c>
      <c r="B260" s="28" t="s">
        <v>453</v>
      </c>
      <c r="C260" s="28" t="s">
        <v>79</v>
      </c>
      <c r="D260" s="28" t="s">
        <v>457</v>
      </c>
      <c r="E260" s="69">
        <v>1009157</v>
      </c>
      <c r="F260" s="186">
        <v>976508</v>
      </c>
      <c r="G260" s="90">
        <f t="shared" si="6"/>
        <v>-32649</v>
      </c>
      <c r="H260" s="187">
        <f t="shared" si="7"/>
        <v>-3.2399999999999998E-2</v>
      </c>
      <c r="I260" s="184" t="s">
        <v>951</v>
      </c>
      <c r="J260" s="185" t="s">
        <v>951</v>
      </c>
    </row>
    <row r="261" spans="1:10" x14ac:dyDescent="0.25">
      <c r="A261" s="42" t="s">
        <v>452</v>
      </c>
      <c r="B261" s="28" t="s">
        <v>453</v>
      </c>
      <c r="C261" s="28" t="s">
        <v>16</v>
      </c>
      <c r="D261" s="28" t="s">
        <v>458</v>
      </c>
      <c r="E261" s="69">
        <v>1853002</v>
      </c>
      <c r="F261" s="186">
        <v>1837848</v>
      </c>
      <c r="G261" s="90">
        <f t="shared" si="6"/>
        <v>-15154</v>
      </c>
      <c r="H261" s="187">
        <f t="shared" si="7"/>
        <v>-8.2000000000000007E-3</v>
      </c>
      <c r="I261" s="184" t="s">
        <v>951</v>
      </c>
      <c r="J261" s="185" t="s">
        <v>951</v>
      </c>
    </row>
    <row r="262" spans="1:10" x14ac:dyDescent="0.25">
      <c r="A262" s="42" t="s">
        <v>452</v>
      </c>
      <c r="B262" s="28" t="s">
        <v>453</v>
      </c>
      <c r="C262" s="28" t="s">
        <v>332</v>
      </c>
      <c r="D262" s="28" t="s">
        <v>459</v>
      </c>
      <c r="E262" s="69">
        <v>48056</v>
      </c>
      <c r="F262" s="186">
        <v>45352</v>
      </c>
      <c r="G262" s="90">
        <f t="shared" si="6"/>
        <v>-2704</v>
      </c>
      <c r="H262" s="187">
        <f t="shared" si="7"/>
        <v>-5.6300000000000003E-2</v>
      </c>
      <c r="I262" s="184">
        <v>1</v>
      </c>
      <c r="J262" s="185">
        <v>1</v>
      </c>
    </row>
    <row r="263" spans="1:10" x14ac:dyDescent="0.25">
      <c r="A263" s="42" t="s">
        <v>452</v>
      </c>
      <c r="B263" s="28" t="s">
        <v>453</v>
      </c>
      <c r="C263" s="28" t="s">
        <v>324</v>
      </c>
      <c r="D263" s="28" t="s">
        <v>460</v>
      </c>
      <c r="E263" s="69">
        <v>2608581</v>
      </c>
      <c r="F263" s="186">
        <v>2826654</v>
      </c>
      <c r="G263" s="90">
        <f t="shared" si="6"/>
        <v>218073</v>
      </c>
      <c r="H263" s="187">
        <f t="shared" si="7"/>
        <v>8.3599999999999994E-2</v>
      </c>
      <c r="I263" s="184" t="s">
        <v>951</v>
      </c>
      <c r="J263" s="185" t="s">
        <v>951</v>
      </c>
    </row>
    <row r="264" spans="1:10" x14ac:dyDescent="0.25">
      <c r="A264" s="42" t="s">
        <v>452</v>
      </c>
      <c r="B264" s="28" t="s">
        <v>453</v>
      </c>
      <c r="C264" s="28" t="s">
        <v>461</v>
      </c>
      <c r="D264" s="28" t="s">
        <v>462</v>
      </c>
      <c r="E264" s="69">
        <v>2971915</v>
      </c>
      <c r="F264" s="186">
        <v>3010126</v>
      </c>
      <c r="G264" s="90">
        <f t="shared" si="6"/>
        <v>38211</v>
      </c>
      <c r="H264" s="187">
        <f t="shared" si="7"/>
        <v>1.29E-2</v>
      </c>
      <c r="I264" s="184" t="s">
        <v>951</v>
      </c>
      <c r="J264" s="185" t="s">
        <v>951</v>
      </c>
    </row>
    <row r="265" spans="1:10" x14ac:dyDescent="0.25">
      <c r="A265" s="42" t="s">
        <v>452</v>
      </c>
      <c r="B265" s="28" t="s">
        <v>453</v>
      </c>
      <c r="C265" s="28" t="s">
        <v>73</v>
      </c>
      <c r="D265" s="28" t="s">
        <v>463</v>
      </c>
      <c r="E265" s="69">
        <v>754730</v>
      </c>
      <c r="F265" s="186">
        <v>898836</v>
      </c>
      <c r="G265" s="90">
        <f t="shared" si="6"/>
        <v>144106</v>
      </c>
      <c r="H265" s="187">
        <f t="shared" si="7"/>
        <v>0.19089999999999999</v>
      </c>
      <c r="I265" s="184" t="s">
        <v>951</v>
      </c>
      <c r="J265" s="185" t="s">
        <v>951</v>
      </c>
    </row>
    <row r="266" spans="1:10" x14ac:dyDescent="0.25">
      <c r="A266" s="42" t="s">
        <v>452</v>
      </c>
      <c r="B266" s="28" t="s">
        <v>453</v>
      </c>
      <c r="C266" s="28" t="s">
        <v>464</v>
      </c>
      <c r="D266" s="28" t="s">
        <v>465</v>
      </c>
      <c r="E266" s="69">
        <v>1435253</v>
      </c>
      <c r="F266" s="186">
        <v>1408476</v>
      </c>
      <c r="G266" s="90">
        <f t="shared" ref="G266:G328" si="8">SUM(F266-E266)</f>
        <v>-26777</v>
      </c>
      <c r="H266" s="187">
        <f t="shared" ref="H266:H328" si="9">ROUND(G266/E266,4)</f>
        <v>-1.8700000000000001E-2</v>
      </c>
      <c r="I266" s="184" t="s">
        <v>951</v>
      </c>
      <c r="J266" s="185" t="s">
        <v>951</v>
      </c>
    </row>
    <row r="267" spans="1:10" x14ac:dyDescent="0.25">
      <c r="A267" s="42" t="s">
        <v>466</v>
      </c>
      <c r="B267" s="28" t="s">
        <v>467</v>
      </c>
      <c r="C267" s="28" t="s">
        <v>26</v>
      </c>
      <c r="D267" s="28" t="s">
        <v>468</v>
      </c>
      <c r="E267" s="69">
        <v>7994638</v>
      </c>
      <c r="F267" s="186">
        <v>7845617</v>
      </c>
      <c r="G267" s="90">
        <f t="shared" si="8"/>
        <v>-149021</v>
      </c>
      <c r="H267" s="187">
        <f t="shared" si="9"/>
        <v>-1.8599999999999998E-2</v>
      </c>
      <c r="I267" s="184" t="s">
        <v>951</v>
      </c>
      <c r="J267" s="185" t="s">
        <v>951</v>
      </c>
    </row>
    <row r="268" spans="1:10" x14ac:dyDescent="0.25">
      <c r="A268" s="42" t="s">
        <v>466</v>
      </c>
      <c r="B268" s="28" t="s">
        <v>467</v>
      </c>
      <c r="C268" s="28" t="s">
        <v>57</v>
      </c>
      <c r="D268" s="28" t="s">
        <v>469</v>
      </c>
      <c r="E268" s="69">
        <v>1560362</v>
      </c>
      <c r="F268" s="186">
        <v>1622636</v>
      </c>
      <c r="G268" s="90">
        <f t="shared" si="8"/>
        <v>62274</v>
      </c>
      <c r="H268" s="187">
        <f t="shared" si="9"/>
        <v>3.9899999999999998E-2</v>
      </c>
      <c r="I268" s="184" t="s">
        <v>951</v>
      </c>
      <c r="J268" s="185" t="s">
        <v>951</v>
      </c>
    </row>
    <row r="269" spans="1:10" x14ac:dyDescent="0.25">
      <c r="A269" s="42" t="s">
        <v>466</v>
      </c>
      <c r="B269" s="28" t="s">
        <v>467</v>
      </c>
      <c r="C269" s="28" t="s">
        <v>79</v>
      </c>
      <c r="D269" s="28" t="s">
        <v>470</v>
      </c>
      <c r="E269" s="69">
        <v>143882</v>
      </c>
      <c r="F269" s="186">
        <v>187048</v>
      </c>
      <c r="G269" s="90">
        <f t="shared" si="8"/>
        <v>43166</v>
      </c>
      <c r="H269" s="187">
        <f t="shared" si="9"/>
        <v>0.3</v>
      </c>
      <c r="I269" s="184">
        <v>1</v>
      </c>
      <c r="J269" s="185" t="s">
        <v>951</v>
      </c>
    </row>
    <row r="270" spans="1:10" x14ac:dyDescent="0.25">
      <c r="A270" s="42" t="s">
        <v>466</v>
      </c>
      <c r="B270" s="28" t="s">
        <v>467</v>
      </c>
      <c r="C270" s="28" t="s">
        <v>368</v>
      </c>
      <c r="D270" s="28" t="s">
        <v>471</v>
      </c>
      <c r="E270" s="69">
        <v>580050</v>
      </c>
      <c r="F270" s="186">
        <v>699605</v>
      </c>
      <c r="G270" s="90">
        <f t="shared" si="8"/>
        <v>119555</v>
      </c>
      <c r="H270" s="187">
        <f t="shared" si="9"/>
        <v>0.20610000000000001</v>
      </c>
      <c r="I270" s="184" t="s">
        <v>951</v>
      </c>
      <c r="J270" s="185" t="s">
        <v>951</v>
      </c>
    </row>
    <row r="271" spans="1:10" x14ac:dyDescent="0.25">
      <c r="A271" s="42" t="s">
        <v>472</v>
      </c>
      <c r="B271" s="28" t="s">
        <v>473</v>
      </c>
      <c r="C271" s="28" t="s">
        <v>176</v>
      </c>
      <c r="D271" s="28" t="s">
        <v>474</v>
      </c>
      <c r="E271" s="69">
        <v>502130</v>
      </c>
      <c r="F271" s="186">
        <v>486247</v>
      </c>
      <c r="G271" s="90">
        <f t="shared" si="8"/>
        <v>-15883</v>
      </c>
      <c r="H271" s="187">
        <f t="shared" si="9"/>
        <v>-3.1600000000000003E-2</v>
      </c>
      <c r="I271" s="184" t="s">
        <v>951</v>
      </c>
      <c r="J271" s="185" t="s">
        <v>951</v>
      </c>
    </row>
    <row r="272" spans="1:10" x14ac:dyDescent="0.25">
      <c r="A272" s="42" t="s">
        <v>472</v>
      </c>
      <c r="B272" s="28" t="s">
        <v>473</v>
      </c>
      <c r="C272" s="28" t="s">
        <v>16</v>
      </c>
      <c r="D272" s="28" t="s">
        <v>475</v>
      </c>
      <c r="E272" s="69">
        <v>199256</v>
      </c>
      <c r="F272" s="186">
        <v>200193</v>
      </c>
      <c r="G272" s="90">
        <f t="shared" si="8"/>
        <v>937</v>
      </c>
      <c r="H272" s="187">
        <f t="shared" si="9"/>
        <v>4.7000000000000002E-3</v>
      </c>
      <c r="I272" s="184">
        <v>1</v>
      </c>
      <c r="J272" s="185" t="s">
        <v>951</v>
      </c>
    </row>
    <row r="273" spans="1:10" x14ac:dyDescent="0.25">
      <c r="A273" s="42" t="s">
        <v>472</v>
      </c>
      <c r="B273" s="28" t="s">
        <v>473</v>
      </c>
      <c r="C273" s="28" t="s">
        <v>82</v>
      </c>
      <c r="D273" s="28" t="s">
        <v>476</v>
      </c>
      <c r="E273" s="69">
        <v>669323</v>
      </c>
      <c r="F273" s="186">
        <v>829217</v>
      </c>
      <c r="G273" s="90">
        <f t="shared" si="8"/>
        <v>159894</v>
      </c>
      <c r="H273" s="187">
        <f t="shared" si="9"/>
        <v>0.2389</v>
      </c>
      <c r="I273" s="184" t="s">
        <v>951</v>
      </c>
      <c r="J273" s="185" t="s">
        <v>951</v>
      </c>
    </row>
    <row r="274" spans="1:10" x14ac:dyDescent="0.25">
      <c r="A274" s="42" t="s">
        <v>472</v>
      </c>
      <c r="B274" s="28" t="s">
        <v>473</v>
      </c>
      <c r="C274" s="28" t="s">
        <v>168</v>
      </c>
      <c r="D274" s="28" t="s">
        <v>477</v>
      </c>
      <c r="E274" s="69">
        <v>3443839</v>
      </c>
      <c r="F274" s="186">
        <v>3629731</v>
      </c>
      <c r="G274" s="90">
        <f t="shared" si="8"/>
        <v>185892</v>
      </c>
      <c r="H274" s="187">
        <f t="shared" si="9"/>
        <v>5.3999999999999999E-2</v>
      </c>
      <c r="I274" s="184" t="s">
        <v>951</v>
      </c>
      <c r="J274" s="185" t="s">
        <v>951</v>
      </c>
    </row>
    <row r="275" spans="1:10" x14ac:dyDescent="0.25">
      <c r="A275" s="42" t="s">
        <v>478</v>
      </c>
      <c r="B275" s="28" t="s">
        <v>479</v>
      </c>
      <c r="C275" s="28" t="s">
        <v>26</v>
      </c>
      <c r="D275" s="28" t="s">
        <v>480</v>
      </c>
      <c r="E275" s="69">
        <v>661711</v>
      </c>
      <c r="F275" s="186">
        <v>670867</v>
      </c>
      <c r="G275" s="90">
        <f t="shared" si="8"/>
        <v>9156</v>
      </c>
      <c r="H275" s="187">
        <f t="shared" si="9"/>
        <v>1.38E-2</v>
      </c>
      <c r="I275" s="184" t="s">
        <v>951</v>
      </c>
      <c r="J275" s="185" t="s">
        <v>951</v>
      </c>
    </row>
    <row r="276" spans="1:10" x14ac:dyDescent="0.25">
      <c r="A276" s="42" t="s">
        <v>478</v>
      </c>
      <c r="B276" s="28" t="s">
        <v>479</v>
      </c>
      <c r="C276" s="28" t="s">
        <v>16</v>
      </c>
      <c r="D276" s="28" t="s">
        <v>481</v>
      </c>
      <c r="E276" s="69">
        <v>111473</v>
      </c>
      <c r="F276" s="186">
        <v>128941</v>
      </c>
      <c r="G276" s="90">
        <f t="shared" si="8"/>
        <v>17468</v>
      </c>
      <c r="H276" s="187">
        <f t="shared" si="9"/>
        <v>0.15670000000000001</v>
      </c>
      <c r="I276" s="184">
        <v>1</v>
      </c>
      <c r="J276" s="185" t="s">
        <v>951</v>
      </c>
    </row>
    <row r="277" spans="1:10" x14ac:dyDescent="0.25">
      <c r="A277" s="42" t="s">
        <v>478</v>
      </c>
      <c r="B277" s="28" t="s">
        <v>479</v>
      </c>
      <c r="C277" s="28" t="s">
        <v>482</v>
      </c>
      <c r="D277" s="28" t="s">
        <v>483</v>
      </c>
      <c r="E277" s="69">
        <v>1793714</v>
      </c>
      <c r="F277" s="186">
        <v>1854731</v>
      </c>
      <c r="G277" s="90">
        <f t="shared" si="8"/>
        <v>61017</v>
      </c>
      <c r="H277" s="187">
        <f t="shared" si="9"/>
        <v>3.4000000000000002E-2</v>
      </c>
      <c r="I277" s="184" t="s">
        <v>951</v>
      </c>
      <c r="J277" s="185" t="s">
        <v>951</v>
      </c>
    </row>
    <row r="278" spans="1:10" x14ac:dyDescent="0.25">
      <c r="A278" s="42" t="s">
        <v>478</v>
      </c>
      <c r="B278" s="28" t="s">
        <v>479</v>
      </c>
      <c r="C278" s="28" t="s">
        <v>484</v>
      </c>
      <c r="D278" s="28" t="s">
        <v>485</v>
      </c>
      <c r="E278" s="69">
        <v>235685</v>
      </c>
      <c r="F278" s="186">
        <v>223534</v>
      </c>
      <c r="G278" s="90">
        <f t="shared" si="8"/>
        <v>-12151</v>
      </c>
      <c r="H278" s="187">
        <f t="shared" si="9"/>
        <v>-5.16E-2</v>
      </c>
      <c r="I278" s="184">
        <v>1</v>
      </c>
      <c r="J278" s="185" t="s">
        <v>951</v>
      </c>
    </row>
    <row r="279" spans="1:10" x14ac:dyDescent="0.25">
      <c r="A279" s="42" t="s">
        <v>486</v>
      </c>
      <c r="B279" s="28" t="s">
        <v>487</v>
      </c>
      <c r="C279" s="28" t="s">
        <v>57</v>
      </c>
      <c r="D279" s="28" t="s">
        <v>488</v>
      </c>
      <c r="E279" s="69">
        <v>5080445</v>
      </c>
      <c r="F279" s="186">
        <v>5134130</v>
      </c>
      <c r="G279" s="90">
        <f t="shared" si="8"/>
        <v>53685</v>
      </c>
      <c r="H279" s="187">
        <f t="shared" si="9"/>
        <v>1.06E-2</v>
      </c>
      <c r="I279" s="184" t="s">
        <v>951</v>
      </c>
      <c r="J279" s="185" t="s">
        <v>951</v>
      </c>
    </row>
    <row r="280" spans="1:10" x14ac:dyDescent="0.25">
      <c r="A280" s="42" t="s">
        <v>486</v>
      </c>
      <c r="B280" s="28" t="s">
        <v>487</v>
      </c>
      <c r="C280" s="28" t="s">
        <v>79</v>
      </c>
      <c r="D280" s="28" t="s">
        <v>489</v>
      </c>
      <c r="E280" s="69">
        <v>2943578</v>
      </c>
      <c r="F280" s="186">
        <v>2959510</v>
      </c>
      <c r="G280" s="90">
        <f t="shared" si="8"/>
        <v>15932</v>
      </c>
      <c r="H280" s="187">
        <f t="shared" si="9"/>
        <v>5.4000000000000003E-3</v>
      </c>
      <c r="I280" s="184" t="s">
        <v>951</v>
      </c>
      <c r="J280" s="185" t="s">
        <v>951</v>
      </c>
    </row>
    <row r="281" spans="1:10" x14ac:dyDescent="0.25">
      <c r="A281" s="42" t="s">
        <v>490</v>
      </c>
      <c r="B281" s="28" t="s">
        <v>491</v>
      </c>
      <c r="C281" s="28" t="s">
        <v>245</v>
      </c>
      <c r="D281" s="28" t="s">
        <v>492</v>
      </c>
      <c r="E281" s="69">
        <v>647193</v>
      </c>
      <c r="F281" s="186">
        <v>632429</v>
      </c>
      <c r="G281" s="90">
        <f t="shared" si="8"/>
        <v>-14764</v>
      </c>
      <c r="H281" s="187">
        <f t="shared" si="9"/>
        <v>-2.2800000000000001E-2</v>
      </c>
      <c r="I281" s="184" t="s">
        <v>951</v>
      </c>
      <c r="J281" s="185" t="s">
        <v>951</v>
      </c>
    </row>
    <row r="282" spans="1:10" x14ac:dyDescent="0.25">
      <c r="A282" s="42" t="s">
        <v>490</v>
      </c>
      <c r="B282" s="28" t="s">
        <v>491</v>
      </c>
      <c r="C282" s="28" t="s">
        <v>493</v>
      </c>
      <c r="D282" s="28" t="s">
        <v>494</v>
      </c>
      <c r="E282" s="69">
        <v>188764</v>
      </c>
      <c r="F282" s="186">
        <v>145372</v>
      </c>
      <c r="G282" s="90">
        <f t="shared" si="8"/>
        <v>-43392</v>
      </c>
      <c r="H282" s="187">
        <f t="shared" si="9"/>
        <v>-0.22989999999999999</v>
      </c>
      <c r="I282" s="184"/>
      <c r="J282" s="185"/>
    </row>
    <row r="283" spans="1:10" x14ac:dyDescent="0.25">
      <c r="A283" s="42" t="s">
        <v>490</v>
      </c>
      <c r="B283" s="28" t="s">
        <v>491</v>
      </c>
      <c r="C283" s="28" t="s">
        <v>26</v>
      </c>
      <c r="D283" s="28" t="s">
        <v>495</v>
      </c>
      <c r="E283" s="69">
        <v>58576</v>
      </c>
      <c r="F283" s="186">
        <v>60732</v>
      </c>
      <c r="G283" s="90">
        <f t="shared" si="8"/>
        <v>2156</v>
      </c>
      <c r="H283" s="187">
        <f t="shared" si="9"/>
        <v>3.6799999999999999E-2</v>
      </c>
      <c r="I283" s="184">
        <v>1</v>
      </c>
      <c r="J283" s="185">
        <v>1</v>
      </c>
    </row>
    <row r="284" spans="1:10" x14ac:dyDescent="0.25">
      <c r="A284" s="42" t="s">
        <v>490</v>
      </c>
      <c r="B284" s="28" t="s">
        <v>491</v>
      </c>
      <c r="C284" s="28" t="s">
        <v>57</v>
      </c>
      <c r="D284" s="28" t="s">
        <v>901</v>
      </c>
      <c r="E284" s="69">
        <v>3059411</v>
      </c>
      <c r="F284" s="186">
        <v>3219729</v>
      </c>
      <c r="G284" s="90">
        <f t="shared" si="8"/>
        <v>160318</v>
      </c>
      <c r="H284" s="187">
        <f t="shared" si="9"/>
        <v>5.2400000000000002E-2</v>
      </c>
      <c r="I284" s="184" t="s">
        <v>951</v>
      </c>
      <c r="J284" s="185" t="s">
        <v>951</v>
      </c>
    </row>
    <row r="285" spans="1:10" x14ac:dyDescent="0.25">
      <c r="A285" s="42" t="s">
        <v>490</v>
      </c>
      <c r="B285" s="28" t="s">
        <v>491</v>
      </c>
      <c r="C285" s="28" t="s">
        <v>168</v>
      </c>
      <c r="D285" s="28" t="s">
        <v>902</v>
      </c>
      <c r="E285" s="69">
        <v>3221554</v>
      </c>
      <c r="F285" s="186">
        <v>3242850</v>
      </c>
      <c r="G285" s="90">
        <f t="shared" si="8"/>
        <v>21296</v>
      </c>
      <c r="H285" s="187">
        <f t="shared" si="9"/>
        <v>6.6E-3</v>
      </c>
      <c r="I285" s="184" t="s">
        <v>951</v>
      </c>
      <c r="J285" s="185" t="s">
        <v>951</v>
      </c>
    </row>
    <row r="286" spans="1:10" x14ac:dyDescent="0.25">
      <c r="A286" s="42" t="s">
        <v>490</v>
      </c>
      <c r="B286" s="28" t="s">
        <v>491</v>
      </c>
      <c r="C286" s="28" t="s">
        <v>233</v>
      </c>
      <c r="D286" s="28" t="s">
        <v>496</v>
      </c>
      <c r="E286" s="69">
        <v>5751676</v>
      </c>
      <c r="F286" s="186">
        <v>5619141</v>
      </c>
      <c r="G286" s="90">
        <f t="shared" si="8"/>
        <v>-132535</v>
      </c>
      <c r="H286" s="187">
        <f t="shared" si="9"/>
        <v>-2.3E-2</v>
      </c>
      <c r="I286" s="184" t="s">
        <v>951</v>
      </c>
      <c r="J286" s="185" t="s">
        <v>951</v>
      </c>
    </row>
    <row r="287" spans="1:10" x14ac:dyDescent="0.25">
      <c r="A287" s="42" t="s">
        <v>490</v>
      </c>
      <c r="B287" s="28" t="s">
        <v>491</v>
      </c>
      <c r="C287" s="28" t="s">
        <v>141</v>
      </c>
      <c r="D287" s="28" t="s">
        <v>497</v>
      </c>
      <c r="E287" s="69">
        <v>1277395</v>
      </c>
      <c r="F287" s="186">
        <v>1226283</v>
      </c>
      <c r="G287" s="90">
        <f t="shared" si="8"/>
        <v>-51112</v>
      </c>
      <c r="H287" s="187">
        <f t="shared" si="9"/>
        <v>-0.04</v>
      </c>
      <c r="I287" s="184">
        <v>1</v>
      </c>
      <c r="J287" s="185" t="s">
        <v>951</v>
      </c>
    </row>
    <row r="288" spans="1:10" x14ac:dyDescent="0.25">
      <c r="A288" s="42" t="s">
        <v>498</v>
      </c>
      <c r="B288" s="28" t="s">
        <v>499</v>
      </c>
      <c r="C288" s="28" t="s">
        <v>26</v>
      </c>
      <c r="D288" s="28" t="s">
        <v>500</v>
      </c>
      <c r="E288" s="69">
        <v>4705240</v>
      </c>
      <c r="F288" s="186">
        <v>4815185</v>
      </c>
      <c r="G288" s="90">
        <f t="shared" si="8"/>
        <v>109945</v>
      </c>
      <c r="H288" s="187">
        <f t="shared" si="9"/>
        <v>2.3400000000000001E-2</v>
      </c>
      <c r="I288" s="184" t="s">
        <v>951</v>
      </c>
      <c r="J288" s="185" t="s">
        <v>951</v>
      </c>
    </row>
    <row r="289" spans="1:10" x14ac:dyDescent="0.25">
      <c r="A289" s="42" t="s">
        <v>498</v>
      </c>
      <c r="B289" s="28" t="s">
        <v>499</v>
      </c>
      <c r="C289" s="28" t="s">
        <v>57</v>
      </c>
      <c r="D289" s="28" t="s">
        <v>501</v>
      </c>
      <c r="E289" s="69">
        <v>2081558</v>
      </c>
      <c r="F289" s="186">
        <v>1950921</v>
      </c>
      <c r="G289" s="90">
        <f t="shared" si="8"/>
        <v>-130637</v>
      </c>
      <c r="H289" s="187">
        <f t="shared" si="9"/>
        <v>-6.2799999999999995E-2</v>
      </c>
      <c r="I289" s="184" t="s">
        <v>951</v>
      </c>
      <c r="J289" s="185" t="s">
        <v>951</v>
      </c>
    </row>
    <row r="290" spans="1:10" x14ac:dyDescent="0.25">
      <c r="A290" s="42" t="s">
        <v>498</v>
      </c>
      <c r="B290" s="28" t="s">
        <v>499</v>
      </c>
      <c r="C290" s="28" t="s">
        <v>82</v>
      </c>
      <c r="D290" s="28" t="s">
        <v>502</v>
      </c>
      <c r="E290" s="69">
        <v>2685754</v>
      </c>
      <c r="F290" s="186">
        <v>2609172</v>
      </c>
      <c r="G290" s="90">
        <f t="shared" si="8"/>
        <v>-76582</v>
      </c>
      <c r="H290" s="187">
        <f t="shared" si="9"/>
        <v>-2.8500000000000001E-2</v>
      </c>
      <c r="I290" s="184" t="s">
        <v>951</v>
      </c>
      <c r="J290" s="185" t="s">
        <v>951</v>
      </c>
    </row>
    <row r="291" spans="1:10" x14ac:dyDescent="0.25">
      <c r="A291" s="42" t="s">
        <v>498</v>
      </c>
      <c r="B291" s="28" t="s">
        <v>499</v>
      </c>
      <c r="C291" s="28" t="s">
        <v>185</v>
      </c>
      <c r="D291" s="28" t="s">
        <v>503</v>
      </c>
      <c r="E291" s="69">
        <v>1535279</v>
      </c>
      <c r="F291" s="186">
        <v>1512221</v>
      </c>
      <c r="G291" s="90">
        <f t="shared" si="8"/>
        <v>-23058</v>
      </c>
      <c r="H291" s="187">
        <f t="shared" si="9"/>
        <v>-1.4999999999999999E-2</v>
      </c>
      <c r="I291" s="184" t="s">
        <v>951</v>
      </c>
      <c r="J291" s="185" t="s">
        <v>951</v>
      </c>
    </row>
    <row r="292" spans="1:10" x14ac:dyDescent="0.25">
      <c r="A292" s="42" t="s">
        <v>498</v>
      </c>
      <c r="B292" s="28" t="s">
        <v>499</v>
      </c>
      <c r="C292" s="28" t="s">
        <v>39</v>
      </c>
      <c r="D292" s="28" t="s">
        <v>504</v>
      </c>
      <c r="E292" s="69">
        <v>4563071</v>
      </c>
      <c r="F292" s="186">
        <v>4586100</v>
      </c>
      <c r="G292" s="90">
        <f t="shared" si="8"/>
        <v>23029</v>
      </c>
      <c r="H292" s="187">
        <f t="shared" si="9"/>
        <v>5.0000000000000001E-3</v>
      </c>
      <c r="I292" s="184" t="s">
        <v>951</v>
      </c>
      <c r="J292" s="185" t="s">
        <v>951</v>
      </c>
    </row>
    <row r="293" spans="1:10" x14ac:dyDescent="0.25">
      <c r="A293" s="42" t="s">
        <v>498</v>
      </c>
      <c r="B293" s="28" t="s">
        <v>499</v>
      </c>
      <c r="C293" s="28" t="s">
        <v>193</v>
      </c>
      <c r="D293" s="28" t="s">
        <v>505</v>
      </c>
      <c r="E293" s="69">
        <v>5687428</v>
      </c>
      <c r="F293" s="186">
        <v>5839109</v>
      </c>
      <c r="G293" s="90">
        <f t="shared" si="8"/>
        <v>151681</v>
      </c>
      <c r="H293" s="187">
        <f t="shared" si="9"/>
        <v>2.6700000000000002E-2</v>
      </c>
      <c r="I293" s="184" t="s">
        <v>951</v>
      </c>
      <c r="J293" s="185" t="s">
        <v>951</v>
      </c>
    </row>
    <row r="294" spans="1:10" x14ac:dyDescent="0.25">
      <c r="A294" s="42" t="s">
        <v>506</v>
      </c>
      <c r="B294" s="28" t="s">
        <v>507</v>
      </c>
      <c r="C294" s="28" t="s">
        <v>230</v>
      </c>
      <c r="D294" s="28" t="s">
        <v>508</v>
      </c>
      <c r="E294" s="69">
        <v>710324</v>
      </c>
      <c r="F294" s="186">
        <v>680209</v>
      </c>
      <c r="G294" s="90">
        <f t="shared" si="8"/>
        <v>-30115</v>
      </c>
      <c r="H294" s="187">
        <f t="shared" si="9"/>
        <v>-4.24E-2</v>
      </c>
      <c r="I294" s="184" t="s">
        <v>951</v>
      </c>
      <c r="J294" s="185" t="s">
        <v>951</v>
      </c>
    </row>
    <row r="295" spans="1:10" x14ac:dyDescent="0.25">
      <c r="A295" s="42" t="s">
        <v>506</v>
      </c>
      <c r="B295" s="28" t="s">
        <v>507</v>
      </c>
      <c r="C295" s="28" t="s">
        <v>509</v>
      </c>
      <c r="D295" s="28" t="s">
        <v>510</v>
      </c>
      <c r="E295" s="69">
        <v>1472532</v>
      </c>
      <c r="F295" s="186">
        <v>1502198</v>
      </c>
      <c r="G295" s="90">
        <f t="shared" si="8"/>
        <v>29666</v>
      </c>
      <c r="H295" s="187">
        <f t="shared" si="9"/>
        <v>2.01E-2</v>
      </c>
      <c r="I295" s="184" t="s">
        <v>951</v>
      </c>
      <c r="J295" s="185" t="s">
        <v>951</v>
      </c>
    </row>
    <row r="296" spans="1:10" x14ac:dyDescent="0.25">
      <c r="A296" s="42" t="s">
        <v>506</v>
      </c>
      <c r="B296" s="28" t="s">
        <v>507</v>
      </c>
      <c r="C296" s="28" t="s">
        <v>511</v>
      </c>
      <c r="D296" s="28" t="s">
        <v>512</v>
      </c>
      <c r="E296" s="69">
        <v>341600</v>
      </c>
      <c r="F296" s="186">
        <v>342601</v>
      </c>
      <c r="G296" s="90">
        <f t="shared" si="8"/>
        <v>1001</v>
      </c>
      <c r="H296" s="187">
        <f t="shared" si="9"/>
        <v>2.8999999999999998E-3</v>
      </c>
      <c r="I296" s="184" t="s">
        <v>951</v>
      </c>
      <c r="J296" s="185" t="s">
        <v>951</v>
      </c>
    </row>
    <row r="297" spans="1:10" x14ac:dyDescent="0.25">
      <c r="A297" s="42" t="s">
        <v>506</v>
      </c>
      <c r="B297" s="28" t="s">
        <v>507</v>
      </c>
      <c r="C297" s="28" t="s">
        <v>312</v>
      </c>
      <c r="D297" s="28" t="s">
        <v>513</v>
      </c>
      <c r="E297" s="69">
        <v>1218955</v>
      </c>
      <c r="F297" s="186">
        <v>1212012</v>
      </c>
      <c r="G297" s="90">
        <f t="shared" si="8"/>
        <v>-6943</v>
      </c>
      <c r="H297" s="187">
        <f t="shared" si="9"/>
        <v>-5.7000000000000002E-3</v>
      </c>
      <c r="I297" s="184" t="s">
        <v>951</v>
      </c>
      <c r="J297" s="185" t="s">
        <v>951</v>
      </c>
    </row>
    <row r="298" spans="1:10" x14ac:dyDescent="0.25">
      <c r="A298" s="42" t="s">
        <v>506</v>
      </c>
      <c r="B298" s="28" t="s">
        <v>507</v>
      </c>
      <c r="C298" s="28" t="s">
        <v>135</v>
      </c>
      <c r="D298" s="28" t="s">
        <v>514</v>
      </c>
      <c r="E298" s="69">
        <v>1104134</v>
      </c>
      <c r="F298" s="186">
        <v>1147870</v>
      </c>
      <c r="G298" s="90">
        <f t="shared" si="8"/>
        <v>43736</v>
      </c>
      <c r="H298" s="187">
        <f t="shared" si="9"/>
        <v>3.9600000000000003E-2</v>
      </c>
      <c r="I298" s="184" t="s">
        <v>951</v>
      </c>
      <c r="J298" s="185" t="s">
        <v>951</v>
      </c>
    </row>
    <row r="299" spans="1:10" x14ac:dyDescent="0.25">
      <c r="A299" s="42" t="s">
        <v>506</v>
      </c>
      <c r="B299" s="28" t="s">
        <v>507</v>
      </c>
      <c r="C299" s="28" t="s">
        <v>82</v>
      </c>
      <c r="D299" s="28" t="s">
        <v>515</v>
      </c>
      <c r="E299" s="69">
        <v>4874777</v>
      </c>
      <c r="F299" s="186">
        <v>4835372</v>
      </c>
      <c r="G299" s="90">
        <f t="shared" si="8"/>
        <v>-39405</v>
      </c>
      <c r="H299" s="187">
        <f t="shared" si="9"/>
        <v>-8.0999999999999996E-3</v>
      </c>
      <c r="I299" s="184" t="s">
        <v>951</v>
      </c>
      <c r="J299" s="185" t="s">
        <v>951</v>
      </c>
    </row>
    <row r="300" spans="1:10" x14ac:dyDescent="0.25">
      <c r="A300" s="42" t="s">
        <v>506</v>
      </c>
      <c r="B300" s="28" t="s">
        <v>507</v>
      </c>
      <c r="C300" s="28" t="s">
        <v>59</v>
      </c>
      <c r="D300" s="28" t="s">
        <v>516</v>
      </c>
      <c r="E300" s="69">
        <v>2884960</v>
      </c>
      <c r="F300" s="186">
        <v>2871316</v>
      </c>
      <c r="G300" s="90">
        <f t="shared" si="8"/>
        <v>-13644</v>
      </c>
      <c r="H300" s="187">
        <f t="shared" si="9"/>
        <v>-4.7000000000000002E-3</v>
      </c>
      <c r="I300" s="184" t="s">
        <v>951</v>
      </c>
      <c r="J300" s="185" t="s">
        <v>951</v>
      </c>
    </row>
    <row r="301" spans="1:10" x14ac:dyDescent="0.25">
      <c r="A301" s="42" t="s">
        <v>506</v>
      </c>
      <c r="B301" s="28" t="s">
        <v>507</v>
      </c>
      <c r="C301" s="28" t="s">
        <v>18</v>
      </c>
      <c r="D301" s="28" t="s">
        <v>517</v>
      </c>
      <c r="E301" s="69">
        <v>1772070</v>
      </c>
      <c r="F301" s="186">
        <v>1285307</v>
      </c>
      <c r="G301" s="90">
        <f t="shared" si="8"/>
        <v>-486763</v>
      </c>
      <c r="H301" s="187">
        <f t="shared" si="9"/>
        <v>-0.2747</v>
      </c>
      <c r="I301" s="184" t="s">
        <v>951</v>
      </c>
      <c r="J301" s="185" t="s">
        <v>951</v>
      </c>
    </row>
    <row r="302" spans="1:10" x14ac:dyDescent="0.25">
      <c r="A302" s="42" t="s">
        <v>506</v>
      </c>
      <c r="B302" s="28" t="s">
        <v>507</v>
      </c>
      <c r="C302" s="28" t="s">
        <v>352</v>
      </c>
      <c r="D302" s="28" t="s">
        <v>518</v>
      </c>
      <c r="E302" s="69">
        <v>1007589</v>
      </c>
      <c r="F302" s="186">
        <v>1001760</v>
      </c>
      <c r="G302" s="90">
        <f t="shared" si="8"/>
        <v>-5829</v>
      </c>
      <c r="H302" s="187">
        <f t="shared" si="9"/>
        <v>-5.7999999999999996E-3</v>
      </c>
      <c r="I302" s="184" t="s">
        <v>951</v>
      </c>
      <c r="J302" s="185" t="s">
        <v>951</v>
      </c>
    </row>
    <row r="303" spans="1:10" x14ac:dyDescent="0.25">
      <c r="A303" s="42" t="s">
        <v>506</v>
      </c>
      <c r="B303" s="28" t="s">
        <v>507</v>
      </c>
      <c r="C303" s="28" t="s">
        <v>368</v>
      </c>
      <c r="D303" s="28" t="s">
        <v>519</v>
      </c>
      <c r="E303" s="69">
        <v>1491615</v>
      </c>
      <c r="F303" s="186">
        <v>1502477</v>
      </c>
      <c r="G303" s="90">
        <f t="shared" si="8"/>
        <v>10862</v>
      </c>
      <c r="H303" s="187">
        <f t="shared" si="9"/>
        <v>7.3000000000000001E-3</v>
      </c>
      <c r="I303" s="184" t="s">
        <v>951</v>
      </c>
      <c r="J303" s="185" t="s">
        <v>951</v>
      </c>
    </row>
    <row r="304" spans="1:10" x14ac:dyDescent="0.25">
      <c r="A304" s="42" t="s">
        <v>506</v>
      </c>
      <c r="B304" s="28" t="s">
        <v>507</v>
      </c>
      <c r="C304" s="28" t="s">
        <v>181</v>
      </c>
      <c r="D304" s="28" t="s">
        <v>520</v>
      </c>
      <c r="E304" s="69">
        <v>1901770</v>
      </c>
      <c r="F304" s="186">
        <v>1901857</v>
      </c>
      <c r="G304" s="90">
        <f t="shared" si="8"/>
        <v>87</v>
      </c>
      <c r="H304" s="187">
        <f t="shared" si="9"/>
        <v>0</v>
      </c>
      <c r="I304" s="184" t="s">
        <v>951</v>
      </c>
      <c r="J304" s="185" t="s">
        <v>951</v>
      </c>
    </row>
    <row r="305" spans="1:10" x14ac:dyDescent="0.25">
      <c r="A305" s="42" t="s">
        <v>506</v>
      </c>
      <c r="B305" s="28" t="s">
        <v>507</v>
      </c>
      <c r="C305" s="28" t="s">
        <v>399</v>
      </c>
      <c r="D305" s="28" t="s">
        <v>521</v>
      </c>
      <c r="E305" s="69">
        <v>1313061</v>
      </c>
      <c r="F305" s="186">
        <v>1401742</v>
      </c>
      <c r="G305" s="90">
        <f t="shared" si="8"/>
        <v>88681</v>
      </c>
      <c r="H305" s="187">
        <f t="shared" si="9"/>
        <v>6.7500000000000004E-2</v>
      </c>
      <c r="I305" s="184" t="s">
        <v>951</v>
      </c>
      <c r="J305" s="185" t="s">
        <v>951</v>
      </c>
    </row>
    <row r="306" spans="1:10" x14ac:dyDescent="0.25">
      <c r="A306" s="42" t="s">
        <v>506</v>
      </c>
      <c r="B306" s="28" t="s">
        <v>507</v>
      </c>
      <c r="C306" s="28" t="s">
        <v>147</v>
      </c>
      <c r="D306" s="28" t="s">
        <v>522</v>
      </c>
      <c r="E306" s="69">
        <v>5563738</v>
      </c>
      <c r="F306" s="186">
        <v>5458407</v>
      </c>
      <c r="G306" s="90">
        <f t="shared" si="8"/>
        <v>-105331</v>
      </c>
      <c r="H306" s="187">
        <f t="shared" si="9"/>
        <v>-1.89E-2</v>
      </c>
      <c r="I306" s="184" t="s">
        <v>951</v>
      </c>
      <c r="J306" s="185" t="s">
        <v>951</v>
      </c>
    </row>
    <row r="307" spans="1:10" x14ac:dyDescent="0.25">
      <c r="A307" s="42" t="s">
        <v>523</v>
      </c>
      <c r="B307" s="28" t="s">
        <v>524</v>
      </c>
      <c r="C307" s="28" t="s">
        <v>176</v>
      </c>
      <c r="D307" s="28" t="s">
        <v>525</v>
      </c>
      <c r="E307" s="69">
        <v>400694</v>
      </c>
      <c r="F307" s="186">
        <v>402470</v>
      </c>
      <c r="G307" s="90">
        <f t="shared" si="8"/>
        <v>1776</v>
      </c>
      <c r="H307" s="187">
        <f t="shared" si="9"/>
        <v>4.4000000000000003E-3</v>
      </c>
      <c r="I307" s="184" t="s">
        <v>951</v>
      </c>
      <c r="J307" s="185" t="s">
        <v>951</v>
      </c>
    </row>
    <row r="308" spans="1:10" x14ac:dyDescent="0.25">
      <c r="A308" s="42" t="s">
        <v>523</v>
      </c>
      <c r="B308" s="28" t="s">
        <v>524</v>
      </c>
      <c r="C308" s="28" t="s">
        <v>190</v>
      </c>
      <c r="D308" s="28" t="s">
        <v>526</v>
      </c>
      <c r="E308" s="69">
        <v>516451</v>
      </c>
      <c r="F308" s="186">
        <v>515698</v>
      </c>
      <c r="G308" s="90">
        <f t="shared" si="8"/>
        <v>-753</v>
      </c>
      <c r="H308" s="187">
        <f t="shared" si="9"/>
        <v>-1.5E-3</v>
      </c>
      <c r="I308" s="184" t="s">
        <v>951</v>
      </c>
      <c r="J308" s="185" t="s">
        <v>951</v>
      </c>
    </row>
    <row r="309" spans="1:10" x14ac:dyDescent="0.25">
      <c r="A309" s="42" t="s">
        <v>523</v>
      </c>
      <c r="B309" s="28" t="s">
        <v>524</v>
      </c>
      <c r="C309" s="28" t="s">
        <v>26</v>
      </c>
      <c r="D309" s="28" t="s">
        <v>527</v>
      </c>
      <c r="E309" s="69">
        <v>3891182</v>
      </c>
      <c r="F309" s="186">
        <v>3829332</v>
      </c>
      <c r="G309" s="90">
        <f t="shared" si="8"/>
        <v>-61850</v>
      </c>
      <c r="H309" s="187">
        <f t="shared" si="9"/>
        <v>-1.5900000000000001E-2</v>
      </c>
      <c r="I309" s="184" t="s">
        <v>951</v>
      </c>
      <c r="J309" s="185" t="s">
        <v>951</v>
      </c>
    </row>
    <row r="310" spans="1:10" x14ac:dyDescent="0.25">
      <c r="A310" s="42" t="s">
        <v>523</v>
      </c>
      <c r="B310" s="28" t="s">
        <v>524</v>
      </c>
      <c r="C310" s="28" t="s">
        <v>41</v>
      </c>
      <c r="D310" s="28" t="s">
        <v>528</v>
      </c>
      <c r="E310" s="69">
        <v>4849971</v>
      </c>
      <c r="F310" s="186">
        <v>4779930</v>
      </c>
      <c r="G310" s="90">
        <f t="shared" si="8"/>
        <v>-70041</v>
      </c>
      <c r="H310" s="187">
        <f t="shared" si="9"/>
        <v>-1.44E-2</v>
      </c>
      <c r="I310" s="184" t="s">
        <v>951</v>
      </c>
      <c r="J310" s="185" t="s">
        <v>951</v>
      </c>
    </row>
    <row r="311" spans="1:10" x14ac:dyDescent="0.25">
      <c r="A311" s="42" t="s">
        <v>523</v>
      </c>
      <c r="B311" s="28" t="s">
        <v>524</v>
      </c>
      <c r="C311" s="28" t="s">
        <v>123</v>
      </c>
      <c r="D311" s="28" t="s">
        <v>529</v>
      </c>
      <c r="E311" s="69">
        <v>921678</v>
      </c>
      <c r="F311" s="186">
        <v>922621</v>
      </c>
      <c r="G311" s="90">
        <f t="shared" si="8"/>
        <v>943</v>
      </c>
      <c r="H311" s="187">
        <f t="shared" si="9"/>
        <v>1E-3</v>
      </c>
      <c r="I311" s="184" t="s">
        <v>951</v>
      </c>
      <c r="J311" s="185" t="s">
        <v>951</v>
      </c>
    </row>
    <row r="312" spans="1:10" x14ac:dyDescent="0.25">
      <c r="A312" s="42" t="s">
        <v>523</v>
      </c>
      <c r="B312" s="28" t="s">
        <v>524</v>
      </c>
      <c r="C312" s="28" t="s">
        <v>101</v>
      </c>
      <c r="D312" s="28" t="s">
        <v>530</v>
      </c>
      <c r="E312" s="69">
        <v>411118</v>
      </c>
      <c r="F312" s="186">
        <v>420720</v>
      </c>
      <c r="G312" s="90">
        <f t="shared" si="8"/>
        <v>9602</v>
      </c>
      <c r="H312" s="187">
        <f t="shared" si="9"/>
        <v>2.3400000000000001E-2</v>
      </c>
      <c r="I312" s="184" t="s">
        <v>951</v>
      </c>
      <c r="J312" s="185" t="s">
        <v>951</v>
      </c>
    </row>
    <row r="313" spans="1:10" x14ac:dyDescent="0.25">
      <c r="A313" s="42" t="s">
        <v>531</v>
      </c>
      <c r="B313" s="28" t="s">
        <v>532</v>
      </c>
      <c r="C313" s="28" t="s">
        <v>26</v>
      </c>
      <c r="D313" s="28" t="s">
        <v>533</v>
      </c>
      <c r="E313" s="69">
        <v>5195291</v>
      </c>
      <c r="F313" s="186">
        <v>5151207</v>
      </c>
      <c r="G313" s="90">
        <f t="shared" si="8"/>
        <v>-44084</v>
      </c>
      <c r="H313" s="187">
        <f t="shared" si="9"/>
        <v>-8.5000000000000006E-3</v>
      </c>
      <c r="I313" s="184" t="s">
        <v>951</v>
      </c>
      <c r="J313" s="185" t="s">
        <v>951</v>
      </c>
    </row>
    <row r="314" spans="1:10" x14ac:dyDescent="0.25">
      <c r="A314" s="42" t="s">
        <v>531</v>
      </c>
      <c r="B314" s="28" t="s">
        <v>532</v>
      </c>
      <c r="C314" s="28" t="s">
        <v>185</v>
      </c>
      <c r="D314" s="28" t="s">
        <v>534</v>
      </c>
      <c r="E314" s="69">
        <v>2190564</v>
      </c>
      <c r="F314" s="186">
        <v>1784165</v>
      </c>
      <c r="G314" s="90">
        <f t="shared" si="8"/>
        <v>-406399</v>
      </c>
      <c r="H314" s="187">
        <f t="shared" si="9"/>
        <v>-0.1855</v>
      </c>
      <c r="I314" s="184" t="s">
        <v>951</v>
      </c>
      <c r="J314" s="185" t="s">
        <v>951</v>
      </c>
    </row>
    <row r="315" spans="1:10" x14ac:dyDescent="0.25">
      <c r="A315" s="42" t="s">
        <v>535</v>
      </c>
      <c r="B315" s="28" t="s">
        <v>536</v>
      </c>
      <c r="C315" s="28" t="s">
        <v>509</v>
      </c>
      <c r="D315" s="28" t="s">
        <v>537</v>
      </c>
      <c r="E315" s="69">
        <v>539286</v>
      </c>
      <c r="F315" s="186">
        <v>538071</v>
      </c>
      <c r="G315" s="90">
        <f t="shared" si="8"/>
        <v>-1215</v>
      </c>
      <c r="H315" s="187">
        <f t="shared" si="9"/>
        <v>-2.3E-3</v>
      </c>
      <c r="I315" s="184" t="s">
        <v>951</v>
      </c>
      <c r="J315" s="185" t="s">
        <v>951</v>
      </c>
    </row>
    <row r="316" spans="1:10" x14ac:dyDescent="0.25">
      <c r="A316" s="42" t="s">
        <v>535</v>
      </c>
      <c r="B316" s="28" t="s">
        <v>536</v>
      </c>
      <c r="C316" s="28" t="s">
        <v>57</v>
      </c>
      <c r="D316" s="28" t="s">
        <v>538</v>
      </c>
      <c r="E316" s="69">
        <v>2820480</v>
      </c>
      <c r="F316" s="186">
        <v>2865938</v>
      </c>
      <c r="G316" s="90">
        <f t="shared" si="8"/>
        <v>45458</v>
      </c>
      <c r="H316" s="187">
        <f t="shared" si="9"/>
        <v>1.61E-2</v>
      </c>
      <c r="I316" s="184" t="s">
        <v>951</v>
      </c>
      <c r="J316" s="185" t="s">
        <v>951</v>
      </c>
    </row>
    <row r="317" spans="1:10" x14ac:dyDescent="0.25">
      <c r="A317" s="42" t="s">
        <v>535</v>
      </c>
      <c r="B317" s="28" t="s">
        <v>536</v>
      </c>
      <c r="C317" s="28" t="s">
        <v>79</v>
      </c>
      <c r="D317" s="28" t="s">
        <v>539</v>
      </c>
      <c r="E317" s="69">
        <v>3186137</v>
      </c>
      <c r="F317" s="186">
        <v>3365601</v>
      </c>
      <c r="G317" s="90">
        <f t="shared" si="8"/>
        <v>179464</v>
      </c>
      <c r="H317" s="187">
        <f t="shared" si="9"/>
        <v>5.6300000000000003E-2</v>
      </c>
      <c r="I317" s="184" t="s">
        <v>951</v>
      </c>
      <c r="J317" s="185" t="s">
        <v>951</v>
      </c>
    </row>
    <row r="318" spans="1:10" x14ac:dyDescent="0.25">
      <c r="A318" s="42" t="s">
        <v>535</v>
      </c>
      <c r="B318" s="28" t="s">
        <v>536</v>
      </c>
      <c r="C318" s="28" t="s">
        <v>59</v>
      </c>
      <c r="D318" s="28" t="s">
        <v>540</v>
      </c>
      <c r="E318" s="69">
        <v>1032543</v>
      </c>
      <c r="F318" s="186">
        <v>1016909</v>
      </c>
      <c r="G318" s="90">
        <f t="shared" si="8"/>
        <v>-15634</v>
      </c>
      <c r="H318" s="187">
        <f t="shared" si="9"/>
        <v>-1.5100000000000001E-2</v>
      </c>
      <c r="I318" s="184" t="s">
        <v>951</v>
      </c>
      <c r="J318" s="185" t="s">
        <v>951</v>
      </c>
    </row>
    <row r="319" spans="1:10" x14ac:dyDescent="0.25">
      <c r="A319" s="42" t="s">
        <v>535</v>
      </c>
      <c r="B319" s="28" t="s">
        <v>536</v>
      </c>
      <c r="C319" s="28" t="s">
        <v>215</v>
      </c>
      <c r="D319" s="28" t="s">
        <v>541</v>
      </c>
      <c r="E319" s="69">
        <v>2866245</v>
      </c>
      <c r="F319" s="186">
        <v>3000994</v>
      </c>
      <c r="G319" s="90">
        <f t="shared" si="8"/>
        <v>134749</v>
      </c>
      <c r="H319" s="187">
        <f t="shared" si="9"/>
        <v>4.7E-2</v>
      </c>
      <c r="I319" s="184" t="s">
        <v>951</v>
      </c>
      <c r="J319" s="185" t="s">
        <v>951</v>
      </c>
    </row>
    <row r="320" spans="1:10" x14ac:dyDescent="0.25">
      <c r="A320" s="42" t="s">
        <v>535</v>
      </c>
      <c r="B320" s="28" t="s">
        <v>536</v>
      </c>
      <c r="C320" s="28" t="s">
        <v>95</v>
      </c>
      <c r="D320" s="28" t="s">
        <v>542</v>
      </c>
      <c r="E320" s="69">
        <v>16276602</v>
      </c>
      <c r="F320" s="186">
        <v>16221838</v>
      </c>
      <c r="G320" s="90">
        <f t="shared" si="8"/>
        <v>-54764</v>
      </c>
      <c r="H320" s="187">
        <f t="shared" si="9"/>
        <v>-3.3999999999999998E-3</v>
      </c>
      <c r="I320" s="184" t="s">
        <v>951</v>
      </c>
      <c r="J320" s="185" t="s">
        <v>951</v>
      </c>
    </row>
    <row r="321" spans="1:10" x14ac:dyDescent="0.25">
      <c r="A321" s="42" t="s">
        <v>535</v>
      </c>
      <c r="B321" s="28" t="s">
        <v>536</v>
      </c>
      <c r="C321" s="28" t="s">
        <v>193</v>
      </c>
      <c r="D321" s="28" t="s">
        <v>543</v>
      </c>
      <c r="E321" s="69">
        <v>6074526</v>
      </c>
      <c r="F321" s="186">
        <v>6104751</v>
      </c>
      <c r="G321" s="90">
        <f t="shared" si="8"/>
        <v>30225</v>
      </c>
      <c r="H321" s="187">
        <f t="shared" si="9"/>
        <v>5.0000000000000001E-3</v>
      </c>
      <c r="I321" s="184" t="s">
        <v>951</v>
      </c>
      <c r="J321" s="185" t="s">
        <v>951</v>
      </c>
    </row>
    <row r="322" spans="1:10" x14ac:dyDescent="0.25">
      <c r="A322" s="42" t="s">
        <v>535</v>
      </c>
      <c r="B322" s="28" t="s">
        <v>536</v>
      </c>
      <c r="C322" s="28" t="s">
        <v>28</v>
      </c>
      <c r="D322" s="28" t="s">
        <v>544</v>
      </c>
      <c r="E322" s="69">
        <v>734117</v>
      </c>
      <c r="F322" s="186">
        <v>727856</v>
      </c>
      <c r="G322" s="90">
        <f t="shared" si="8"/>
        <v>-6261</v>
      </c>
      <c r="H322" s="187">
        <f t="shared" si="9"/>
        <v>-8.5000000000000006E-3</v>
      </c>
      <c r="I322" s="184" t="s">
        <v>951</v>
      </c>
      <c r="J322" s="185" t="s">
        <v>951</v>
      </c>
    </row>
    <row r="323" spans="1:10" x14ac:dyDescent="0.25">
      <c r="A323" s="42" t="s">
        <v>535</v>
      </c>
      <c r="B323" s="28" t="s">
        <v>536</v>
      </c>
      <c r="C323" s="28" t="s">
        <v>147</v>
      </c>
      <c r="D323" s="28" t="s">
        <v>545</v>
      </c>
      <c r="E323" s="69">
        <v>2815346</v>
      </c>
      <c r="F323" s="186">
        <v>2875380</v>
      </c>
      <c r="G323" s="90">
        <f t="shared" si="8"/>
        <v>60034</v>
      </c>
      <c r="H323" s="187">
        <f t="shared" si="9"/>
        <v>2.1299999999999999E-2</v>
      </c>
      <c r="I323" s="184" t="s">
        <v>951</v>
      </c>
      <c r="J323" s="185" t="s">
        <v>951</v>
      </c>
    </row>
    <row r="324" spans="1:10" x14ac:dyDescent="0.25">
      <c r="A324" s="42" t="s">
        <v>535</v>
      </c>
      <c r="B324" s="28" t="s">
        <v>536</v>
      </c>
      <c r="C324" s="28" t="s">
        <v>546</v>
      </c>
      <c r="D324" s="28" t="s">
        <v>547</v>
      </c>
      <c r="E324" s="69">
        <v>1959105</v>
      </c>
      <c r="F324" s="186">
        <v>1966254</v>
      </c>
      <c r="G324" s="90">
        <f t="shared" si="8"/>
        <v>7149</v>
      </c>
      <c r="H324" s="187">
        <f t="shared" si="9"/>
        <v>3.5999999999999999E-3</v>
      </c>
      <c r="I324" s="184" t="s">
        <v>951</v>
      </c>
      <c r="J324" s="185" t="s">
        <v>951</v>
      </c>
    </row>
    <row r="325" spans="1:10" x14ac:dyDescent="0.25">
      <c r="A325" s="42" t="s">
        <v>548</v>
      </c>
      <c r="B325" s="28" t="s">
        <v>549</v>
      </c>
      <c r="C325" s="28" t="s">
        <v>26</v>
      </c>
      <c r="D325" s="28" t="s">
        <v>550</v>
      </c>
      <c r="E325" s="69">
        <v>1799546</v>
      </c>
      <c r="F325" s="186">
        <v>1774175</v>
      </c>
      <c r="G325" s="90">
        <f t="shared" si="8"/>
        <v>-25371</v>
      </c>
      <c r="H325" s="187">
        <f t="shared" si="9"/>
        <v>-1.41E-2</v>
      </c>
      <c r="I325" s="184" t="s">
        <v>951</v>
      </c>
      <c r="J325" s="185" t="s">
        <v>951</v>
      </c>
    </row>
    <row r="326" spans="1:10" x14ac:dyDescent="0.25">
      <c r="A326" s="42" t="s">
        <v>548</v>
      </c>
      <c r="B326" s="28" t="s">
        <v>549</v>
      </c>
      <c r="C326" s="28" t="s">
        <v>57</v>
      </c>
      <c r="D326" s="28" t="s">
        <v>551</v>
      </c>
      <c r="E326" s="69">
        <v>1393</v>
      </c>
      <c r="F326" s="186">
        <v>1161</v>
      </c>
      <c r="G326" s="90">
        <f t="shared" si="8"/>
        <v>-232</v>
      </c>
      <c r="H326" s="187">
        <f t="shared" si="9"/>
        <v>-0.16650000000000001</v>
      </c>
      <c r="I326" s="184">
        <v>1</v>
      </c>
      <c r="J326" s="185">
        <v>1</v>
      </c>
    </row>
    <row r="327" spans="1:10" x14ac:dyDescent="0.25">
      <c r="A327" s="42" t="s">
        <v>548</v>
      </c>
      <c r="B327" s="28" t="s">
        <v>549</v>
      </c>
      <c r="C327" s="28" t="s">
        <v>16</v>
      </c>
      <c r="D327" s="28" t="s">
        <v>552</v>
      </c>
      <c r="E327" s="69">
        <v>43735</v>
      </c>
      <c r="F327" s="186">
        <v>40922</v>
      </c>
      <c r="G327" s="90">
        <f t="shared" si="8"/>
        <v>-2813</v>
      </c>
      <c r="H327" s="187">
        <f t="shared" si="9"/>
        <v>-6.4299999999999996E-2</v>
      </c>
      <c r="I327" s="184">
        <v>1</v>
      </c>
      <c r="J327" s="185">
        <v>1</v>
      </c>
    </row>
    <row r="328" spans="1:10" x14ac:dyDescent="0.25">
      <c r="A328" s="42" t="s">
        <v>548</v>
      </c>
      <c r="B328" s="28" t="s">
        <v>549</v>
      </c>
      <c r="C328" s="28" t="s">
        <v>59</v>
      </c>
      <c r="D328" s="28" t="s">
        <v>553</v>
      </c>
      <c r="E328" s="69">
        <v>817618</v>
      </c>
      <c r="F328" s="186">
        <v>793536</v>
      </c>
      <c r="G328" s="90">
        <f t="shared" si="8"/>
        <v>-24082</v>
      </c>
      <c r="H328" s="187">
        <f t="shared" si="9"/>
        <v>-2.9499999999999998E-2</v>
      </c>
      <c r="I328" s="184" t="s">
        <v>951</v>
      </c>
      <c r="J328" s="185" t="s">
        <v>951</v>
      </c>
    </row>
    <row r="329" spans="1:10" x14ac:dyDescent="0.25">
      <c r="A329" s="42" t="s">
        <v>554</v>
      </c>
      <c r="B329" s="28" t="s">
        <v>555</v>
      </c>
      <c r="C329" s="28" t="s">
        <v>79</v>
      </c>
      <c r="D329" s="28" t="s">
        <v>556</v>
      </c>
      <c r="E329" s="69">
        <v>2511413</v>
      </c>
      <c r="F329" s="186">
        <v>2476071</v>
      </c>
      <c r="G329" s="90">
        <f t="shared" ref="G329:G398" si="10">SUM(F329-E329)</f>
        <v>-35342</v>
      </c>
      <c r="H329" s="187">
        <f t="shared" ref="H329:H398" si="11">ROUND(G329/E329,4)</f>
        <v>-1.41E-2</v>
      </c>
      <c r="I329" s="184" t="s">
        <v>951</v>
      </c>
      <c r="J329" s="185" t="s">
        <v>951</v>
      </c>
    </row>
    <row r="330" spans="1:10" x14ac:dyDescent="0.25">
      <c r="A330" s="42" t="s">
        <v>554</v>
      </c>
      <c r="B330" s="28" t="s">
        <v>555</v>
      </c>
      <c r="C330" s="28" t="s">
        <v>84</v>
      </c>
      <c r="D330" s="28" t="s">
        <v>557</v>
      </c>
      <c r="E330" s="69">
        <v>3010253</v>
      </c>
      <c r="F330" s="186">
        <v>2971873</v>
      </c>
      <c r="G330" s="90">
        <f t="shared" si="10"/>
        <v>-38380</v>
      </c>
      <c r="H330" s="187">
        <f t="shared" si="11"/>
        <v>-1.2699999999999999E-2</v>
      </c>
      <c r="I330" s="184" t="s">
        <v>951</v>
      </c>
      <c r="J330" s="185" t="s">
        <v>951</v>
      </c>
    </row>
    <row r="331" spans="1:10" x14ac:dyDescent="0.25">
      <c r="A331" s="42" t="s">
        <v>554</v>
      </c>
      <c r="B331" s="28" t="s">
        <v>555</v>
      </c>
      <c r="C331" s="28" t="s">
        <v>63</v>
      </c>
      <c r="D331" s="28" t="s">
        <v>558</v>
      </c>
      <c r="E331" s="69">
        <v>895533</v>
      </c>
      <c r="F331" s="186">
        <v>878495</v>
      </c>
      <c r="G331" s="90">
        <f t="shared" si="10"/>
        <v>-17038</v>
      </c>
      <c r="H331" s="187">
        <f t="shared" si="11"/>
        <v>-1.9E-2</v>
      </c>
      <c r="I331" s="184" t="s">
        <v>951</v>
      </c>
      <c r="J331" s="185" t="s">
        <v>951</v>
      </c>
    </row>
    <row r="332" spans="1:10" x14ac:dyDescent="0.25">
      <c r="A332" s="42" t="s">
        <v>559</v>
      </c>
      <c r="B332" s="28" t="s">
        <v>560</v>
      </c>
      <c r="C332" s="28" t="s">
        <v>12</v>
      </c>
      <c r="D332" s="28" t="s">
        <v>561</v>
      </c>
      <c r="E332" s="69">
        <v>300276</v>
      </c>
      <c r="F332" s="186">
        <v>427554</v>
      </c>
      <c r="G332" s="90">
        <f t="shared" si="10"/>
        <v>127278</v>
      </c>
      <c r="H332" s="187">
        <f t="shared" si="11"/>
        <v>0.4239</v>
      </c>
      <c r="I332" s="184" t="s">
        <v>951</v>
      </c>
      <c r="J332" s="185" t="s">
        <v>951</v>
      </c>
    </row>
    <row r="333" spans="1:10" x14ac:dyDescent="0.25">
      <c r="A333" s="42" t="s">
        <v>559</v>
      </c>
      <c r="B333" s="28" t="s">
        <v>560</v>
      </c>
      <c r="C333" s="28" t="s">
        <v>57</v>
      </c>
      <c r="D333" s="28" t="s">
        <v>562</v>
      </c>
      <c r="E333" s="69">
        <v>1034946</v>
      </c>
      <c r="F333" s="186">
        <v>1013939</v>
      </c>
      <c r="G333" s="90">
        <f t="shared" si="10"/>
        <v>-21007</v>
      </c>
      <c r="H333" s="187">
        <f t="shared" si="11"/>
        <v>-2.0299999999999999E-2</v>
      </c>
      <c r="I333" s="184" t="s">
        <v>951</v>
      </c>
      <c r="J333" s="185" t="s">
        <v>951</v>
      </c>
    </row>
    <row r="334" spans="1:10" x14ac:dyDescent="0.25">
      <c r="A334" s="42" t="s">
        <v>559</v>
      </c>
      <c r="B334" s="28" t="s">
        <v>560</v>
      </c>
      <c r="C334" s="28" t="s">
        <v>368</v>
      </c>
      <c r="D334" s="28" t="s">
        <v>563</v>
      </c>
      <c r="E334" s="69">
        <v>478012</v>
      </c>
      <c r="F334" s="186">
        <v>518435</v>
      </c>
      <c r="G334" s="90">
        <f t="shared" si="10"/>
        <v>40423</v>
      </c>
      <c r="H334" s="187">
        <f t="shared" si="11"/>
        <v>8.4599999999999995E-2</v>
      </c>
      <c r="I334" s="184" t="s">
        <v>951</v>
      </c>
      <c r="J334" s="185" t="s">
        <v>951</v>
      </c>
    </row>
    <row r="335" spans="1:10" x14ac:dyDescent="0.25">
      <c r="A335" s="42" t="s">
        <v>559</v>
      </c>
      <c r="B335" s="28" t="s">
        <v>560</v>
      </c>
      <c r="C335" s="28" t="s">
        <v>43</v>
      </c>
      <c r="D335" s="28" t="s">
        <v>564</v>
      </c>
      <c r="E335" s="69">
        <v>2979024</v>
      </c>
      <c r="F335" s="186">
        <v>2972625</v>
      </c>
      <c r="G335" s="90">
        <f t="shared" si="10"/>
        <v>-6399</v>
      </c>
      <c r="H335" s="187">
        <f t="shared" si="11"/>
        <v>-2.0999999999999999E-3</v>
      </c>
      <c r="I335" s="184" t="s">
        <v>951</v>
      </c>
      <c r="J335" s="185" t="s">
        <v>951</v>
      </c>
    </row>
    <row r="336" spans="1:10" x14ac:dyDescent="0.25">
      <c r="A336" s="42" t="s">
        <v>559</v>
      </c>
      <c r="B336" s="28" t="s">
        <v>560</v>
      </c>
      <c r="C336" s="28" t="s">
        <v>61</v>
      </c>
      <c r="D336" s="28" t="s">
        <v>565</v>
      </c>
      <c r="E336" s="69">
        <v>1525825</v>
      </c>
      <c r="F336" s="186">
        <v>1526055</v>
      </c>
      <c r="G336" s="90">
        <f t="shared" si="10"/>
        <v>230</v>
      </c>
      <c r="H336" s="187">
        <f t="shared" si="11"/>
        <v>2.0000000000000001E-4</v>
      </c>
      <c r="I336" s="184" t="s">
        <v>951</v>
      </c>
      <c r="J336" s="185" t="s">
        <v>951</v>
      </c>
    </row>
    <row r="337" spans="1:10" x14ac:dyDescent="0.25">
      <c r="A337" s="42" t="s">
        <v>559</v>
      </c>
      <c r="B337" s="28" t="s">
        <v>560</v>
      </c>
      <c r="C337" s="28" t="s">
        <v>332</v>
      </c>
      <c r="D337" s="28" t="s">
        <v>566</v>
      </c>
      <c r="E337" s="69">
        <v>564896</v>
      </c>
      <c r="F337" s="186">
        <v>663519</v>
      </c>
      <c r="G337" s="90">
        <f t="shared" si="10"/>
        <v>98623</v>
      </c>
      <c r="H337" s="187">
        <f t="shared" si="11"/>
        <v>0.17460000000000001</v>
      </c>
      <c r="I337" s="184" t="s">
        <v>951</v>
      </c>
      <c r="J337" s="185" t="s">
        <v>951</v>
      </c>
    </row>
    <row r="338" spans="1:10" x14ac:dyDescent="0.25">
      <c r="A338" s="42" t="s">
        <v>567</v>
      </c>
      <c r="B338" s="28" t="s">
        <v>568</v>
      </c>
      <c r="C338" s="28" t="s">
        <v>12</v>
      </c>
      <c r="D338" s="28" t="s">
        <v>569</v>
      </c>
      <c r="E338" s="69">
        <v>20183</v>
      </c>
      <c r="F338" s="186">
        <v>20458</v>
      </c>
      <c r="G338" s="90">
        <f t="shared" si="10"/>
        <v>275</v>
      </c>
      <c r="H338" s="187">
        <f t="shared" si="11"/>
        <v>1.3599999999999999E-2</v>
      </c>
      <c r="I338" s="184">
        <v>1</v>
      </c>
      <c r="J338" s="185">
        <v>1</v>
      </c>
    </row>
    <row r="339" spans="1:10" x14ac:dyDescent="0.25">
      <c r="A339" s="42" t="s">
        <v>567</v>
      </c>
      <c r="B339" s="28" t="s">
        <v>568</v>
      </c>
      <c r="C339" s="28" t="s">
        <v>570</v>
      </c>
      <c r="D339" s="28" t="s">
        <v>571</v>
      </c>
      <c r="E339" s="69">
        <v>1424327</v>
      </c>
      <c r="F339" s="186">
        <v>1417520</v>
      </c>
      <c r="G339" s="90">
        <f t="shared" si="10"/>
        <v>-6807</v>
      </c>
      <c r="H339" s="187">
        <f t="shared" si="11"/>
        <v>-4.7999999999999996E-3</v>
      </c>
      <c r="I339" s="184" t="s">
        <v>951</v>
      </c>
      <c r="J339" s="185" t="s">
        <v>951</v>
      </c>
    </row>
    <row r="340" spans="1:10" x14ac:dyDescent="0.25">
      <c r="A340" s="42" t="s">
        <v>567</v>
      </c>
      <c r="B340" s="28" t="s">
        <v>568</v>
      </c>
      <c r="C340" s="28" t="s">
        <v>572</v>
      </c>
      <c r="D340" s="28" t="s">
        <v>573</v>
      </c>
      <c r="E340" s="69">
        <v>1450885</v>
      </c>
      <c r="F340" s="186">
        <v>1524781</v>
      </c>
      <c r="G340" s="90">
        <f t="shared" si="10"/>
        <v>73896</v>
      </c>
      <c r="H340" s="187">
        <f t="shared" si="11"/>
        <v>5.0900000000000001E-2</v>
      </c>
      <c r="I340" s="184" t="s">
        <v>951</v>
      </c>
      <c r="J340" s="185" t="s">
        <v>951</v>
      </c>
    </row>
    <row r="341" spans="1:10" x14ac:dyDescent="0.25">
      <c r="A341" s="42" t="s">
        <v>567</v>
      </c>
      <c r="B341" s="28" t="s">
        <v>568</v>
      </c>
      <c r="C341" s="28" t="s">
        <v>574</v>
      </c>
      <c r="D341" s="28" t="s">
        <v>575</v>
      </c>
      <c r="E341" s="69">
        <v>2531860</v>
      </c>
      <c r="F341" s="186">
        <v>2532264</v>
      </c>
      <c r="G341" s="90">
        <f t="shared" si="10"/>
        <v>404</v>
      </c>
      <c r="H341" s="187">
        <f t="shared" si="11"/>
        <v>2.0000000000000001E-4</v>
      </c>
      <c r="I341" s="184" t="s">
        <v>951</v>
      </c>
      <c r="J341" s="185" t="s">
        <v>951</v>
      </c>
    </row>
    <row r="342" spans="1:10" x14ac:dyDescent="0.25">
      <c r="A342" s="42" t="s">
        <v>567</v>
      </c>
      <c r="B342" s="28" t="s">
        <v>568</v>
      </c>
      <c r="C342" s="28" t="s">
        <v>576</v>
      </c>
      <c r="D342" s="28" t="s">
        <v>577</v>
      </c>
      <c r="E342" s="69">
        <v>1633946</v>
      </c>
      <c r="F342" s="186">
        <v>1634268</v>
      </c>
      <c r="G342" s="90">
        <f t="shared" si="10"/>
        <v>322</v>
      </c>
      <c r="H342" s="187">
        <f t="shared" si="11"/>
        <v>2.0000000000000001E-4</v>
      </c>
      <c r="I342" s="184" t="s">
        <v>951</v>
      </c>
      <c r="J342" s="185" t="s">
        <v>951</v>
      </c>
    </row>
    <row r="343" spans="1:10" x14ac:dyDescent="0.25">
      <c r="A343" s="42" t="s">
        <v>567</v>
      </c>
      <c r="B343" s="28" t="s">
        <v>568</v>
      </c>
      <c r="C343" s="28" t="s">
        <v>578</v>
      </c>
      <c r="D343" s="28" t="s">
        <v>579</v>
      </c>
      <c r="E343" s="69">
        <v>2530067</v>
      </c>
      <c r="F343" s="186">
        <v>2530564</v>
      </c>
      <c r="G343" s="90">
        <f t="shared" si="10"/>
        <v>497</v>
      </c>
      <c r="H343" s="187">
        <f t="shared" si="11"/>
        <v>2.0000000000000001E-4</v>
      </c>
      <c r="I343" s="184" t="s">
        <v>951</v>
      </c>
      <c r="J343" s="185" t="s">
        <v>951</v>
      </c>
    </row>
    <row r="344" spans="1:10" x14ac:dyDescent="0.25">
      <c r="A344" s="42" t="s">
        <v>567</v>
      </c>
      <c r="B344" s="28" t="s">
        <v>568</v>
      </c>
      <c r="C344" s="28" t="s">
        <v>580</v>
      </c>
      <c r="D344" s="28" t="s">
        <v>581</v>
      </c>
      <c r="E344" s="69">
        <v>2185294</v>
      </c>
      <c r="F344" s="186">
        <v>2243838</v>
      </c>
      <c r="G344" s="90">
        <f t="shared" si="10"/>
        <v>58544</v>
      </c>
      <c r="H344" s="187">
        <f t="shared" si="11"/>
        <v>2.6800000000000001E-2</v>
      </c>
      <c r="I344" s="184" t="s">
        <v>951</v>
      </c>
      <c r="J344" s="185" t="s">
        <v>951</v>
      </c>
    </row>
    <row r="345" spans="1:10" x14ac:dyDescent="0.25">
      <c r="A345" s="42" t="s">
        <v>567</v>
      </c>
      <c r="B345" s="28" t="s">
        <v>568</v>
      </c>
      <c r="C345" s="28" t="s">
        <v>582</v>
      </c>
      <c r="D345" s="28" t="s">
        <v>583</v>
      </c>
      <c r="E345" s="69">
        <v>1611400</v>
      </c>
      <c r="F345" s="186">
        <v>1787538</v>
      </c>
      <c r="G345" s="90">
        <f t="shared" si="10"/>
        <v>176138</v>
      </c>
      <c r="H345" s="187">
        <f t="shared" si="11"/>
        <v>0.10929999999999999</v>
      </c>
      <c r="I345" s="184" t="s">
        <v>951</v>
      </c>
      <c r="J345" s="185" t="s">
        <v>951</v>
      </c>
    </row>
    <row r="346" spans="1:10" x14ac:dyDescent="0.25">
      <c r="A346" s="42" t="s">
        <v>567</v>
      </c>
      <c r="B346" s="28" t="s">
        <v>568</v>
      </c>
      <c r="C346" s="28" t="s">
        <v>584</v>
      </c>
      <c r="D346" s="28" t="s">
        <v>585</v>
      </c>
      <c r="E346" s="69">
        <v>1249707</v>
      </c>
      <c r="F346" s="186">
        <v>1310568</v>
      </c>
      <c r="G346" s="90">
        <f t="shared" si="10"/>
        <v>60861</v>
      </c>
      <c r="H346" s="187">
        <f t="shared" si="11"/>
        <v>4.87E-2</v>
      </c>
      <c r="I346" s="184" t="s">
        <v>951</v>
      </c>
      <c r="J346" s="185" t="s">
        <v>951</v>
      </c>
    </row>
    <row r="347" spans="1:10" x14ac:dyDescent="0.25">
      <c r="A347" s="42" t="s">
        <v>567</v>
      </c>
      <c r="B347" s="28" t="s">
        <v>568</v>
      </c>
      <c r="C347" s="28" t="s">
        <v>586</v>
      </c>
      <c r="D347" s="28" t="s">
        <v>587</v>
      </c>
      <c r="E347" s="69">
        <v>1469490</v>
      </c>
      <c r="F347" s="186">
        <v>1527344</v>
      </c>
      <c r="G347" s="90">
        <f t="shared" si="10"/>
        <v>57854</v>
      </c>
      <c r="H347" s="187">
        <f t="shared" si="11"/>
        <v>3.9399999999999998E-2</v>
      </c>
      <c r="I347" s="184" t="s">
        <v>951</v>
      </c>
      <c r="J347" s="185" t="s">
        <v>951</v>
      </c>
    </row>
    <row r="348" spans="1:10" x14ac:dyDescent="0.25">
      <c r="A348" s="42" t="s">
        <v>567</v>
      </c>
      <c r="B348" s="28" t="s">
        <v>568</v>
      </c>
      <c r="C348" s="28" t="s">
        <v>588</v>
      </c>
      <c r="D348" s="28" t="s">
        <v>589</v>
      </c>
      <c r="E348" s="69">
        <v>637813</v>
      </c>
      <c r="F348" s="186">
        <v>637249</v>
      </c>
      <c r="G348" s="90">
        <f t="shared" si="10"/>
        <v>-564</v>
      </c>
      <c r="H348" s="187">
        <f t="shared" si="11"/>
        <v>-8.9999999999999998E-4</v>
      </c>
      <c r="I348" s="184" t="s">
        <v>951</v>
      </c>
      <c r="J348" s="185" t="s">
        <v>951</v>
      </c>
    </row>
    <row r="349" spans="1:10" x14ac:dyDescent="0.25">
      <c r="A349" s="43" t="s">
        <v>567</v>
      </c>
      <c r="B349" s="39" t="s">
        <v>568</v>
      </c>
      <c r="C349" s="39" t="s">
        <v>862</v>
      </c>
      <c r="D349" s="39" t="s">
        <v>885</v>
      </c>
      <c r="E349" s="69">
        <v>1239779</v>
      </c>
      <c r="F349" s="186">
        <v>1513817</v>
      </c>
      <c r="G349" s="90">
        <f t="shared" si="10"/>
        <v>274038</v>
      </c>
      <c r="H349" s="187">
        <f>IF(E349=0,100%,ROUND(G349/E349,4))</f>
        <v>0.221</v>
      </c>
      <c r="I349" s="184" t="s">
        <v>951</v>
      </c>
      <c r="J349" s="185" t="s">
        <v>951</v>
      </c>
    </row>
    <row r="350" spans="1:10" x14ac:dyDescent="0.25">
      <c r="A350" s="188" t="s">
        <v>567</v>
      </c>
      <c r="B350" s="189" t="s">
        <v>568</v>
      </c>
      <c r="C350" s="189" t="s">
        <v>898</v>
      </c>
      <c r="D350" s="189" t="s">
        <v>883</v>
      </c>
      <c r="E350" s="190">
        <v>10208838</v>
      </c>
      <c r="F350" s="186">
        <v>12778813</v>
      </c>
      <c r="G350" s="90">
        <f t="shared" ref="G350" si="12">SUM(F350-E350)</f>
        <v>2569975</v>
      </c>
      <c r="H350" s="187">
        <f t="shared" ref="H350" si="13">IF(E350=0,100%,ROUND(G350/E350,4))</f>
        <v>0.25169999999999998</v>
      </c>
      <c r="I350" s="184" t="s">
        <v>951</v>
      </c>
      <c r="J350" s="185" t="s">
        <v>951</v>
      </c>
    </row>
    <row r="351" spans="1:10" x14ac:dyDescent="0.25">
      <c r="A351" s="42" t="s">
        <v>567</v>
      </c>
      <c r="B351" s="28" t="s">
        <v>568</v>
      </c>
      <c r="C351" s="28" t="s">
        <v>592</v>
      </c>
      <c r="D351" s="28" t="s">
        <v>593</v>
      </c>
      <c r="E351" s="69">
        <v>4680499</v>
      </c>
      <c r="F351" s="186">
        <v>4958903</v>
      </c>
      <c r="G351" s="90">
        <f t="shared" si="10"/>
        <v>278404</v>
      </c>
      <c r="H351" s="187">
        <f t="shared" si="11"/>
        <v>5.9499999999999997E-2</v>
      </c>
      <c r="I351" s="184" t="s">
        <v>951</v>
      </c>
      <c r="J351" s="185" t="s">
        <v>951</v>
      </c>
    </row>
    <row r="352" spans="1:10" x14ac:dyDescent="0.25">
      <c r="A352" s="42" t="s">
        <v>567</v>
      </c>
      <c r="B352" s="28" t="s">
        <v>568</v>
      </c>
      <c r="C352" s="28" t="s">
        <v>594</v>
      </c>
      <c r="D352" s="28" t="s">
        <v>595</v>
      </c>
      <c r="E352" s="69">
        <v>1685278</v>
      </c>
      <c r="F352" s="186">
        <v>2038472</v>
      </c>
      <c r="G352" s="90">
        <f t="shared" si="10"/>
        <v>353194</v>
      </c>
      <c r="H352" s="187">
        <f t="shared" si="11"/>
        <v>0.20960000000000001</v>
      </c>
      <c r="I352" s="184" t="s">
        <v>951</v>
      </c>
      <c r="J352" s="185" t="s">
        <v>951</v>
      </c>
    </row>
    <row r="353" spans="1:10" x14ac:dyDescent="0.25">
      <c r="A353" s="42" t="s">
        <v>567</v>
      </c>
      <c r="B353" s="28" t="s">
        <v>568</v>
      </c>
      <c r="C353" s="28" t="s">
        <v>26</v>
      </c>
      <c r="D353" s="28" t="s">
        <v>596</v>
      </c>
      <c r="E353" s="69">
        <v>49857191</v>
      </c>
      <c r="F353" s="186">
        <v>50777578</v>
      </c>
      <c r="G353" s="90">
        <f t="shared" si="10"/>
        <v>920387</v>
      </c>
      <c r="H353" s="187">
        <f t="shared" si="11"/>
        <v>1.8499999999999999E-2</v>
      </c>
      <c r="I353" s="184" t="s">
        <v>951</v>
      </c>
      <c r="J353" s="185" t="s">
        <v>951</v>
      </c>
    </row>
    <row r="354" spans="1:10" x14ac:dyDescent="0.25">
      <c r="A354" s="42" t="s">
        <v>567</v>
      </c>
      <c r="B354" s="28" t="s">
        <v>568</v>
      </c>
      <c r="C354" s="28" t="s">
        <v>79</v>
      </c>
      <c r="D354" s="28" t="s">
        <v>597</v>
      </c>
      <c r="E354" s="69">
        <v>494036</v>
      </c>
      <c r="F354" s="186">
        <v>279915</v>
      </c>
      <c r="G354" s="90">
        <f t="shared" si="10"/>
        <v>-214121</v>
      </c>
      <c r="H354" s="187">
        <f t="shared" si="11"/>
        <v>-0.43340000000000001</v>
      </c>
      <c r="I354" s="184">
        <v>1</v>
      </c>
      <c r="J354" s="185" t="s">
        <v>951</v>
      </c>
    </row>
    <row r="355" spans="1:10" x14ac:dyDescent="0.25">
      <c r="A355" s="42" t="s">
        <v>567</v>
      </c>
      <c r="B355" s="28" t="s">
        <v>568</v>
      </c>
      <c r="C355" s="28" t="s">
        <v>16</v>
      </c>
      <c r="D355" s="28" t="s">
        <v>598</v>
      </c>
      <c r="E355" s="69">
        <v>14646488</v>
      </c>
      <c r="F355" s="186">
        <v>14900763</v>
      </c>
      <c r="G355" s="90">
        <f t="shared" si="10"/>
        <v>254275</v>
      </c>
      <c r="H355" s="187">
        <f t="shared" si="11"/>
        <v>1.7399999999999999E-2</v>
      </c>
      <c r="I355" s="184" t="s">
        <v>951</v>
      </c>
      <c r="J355" s="185" t="s">
        <v>951</v>
      </c>
    </row>
    <row r="356" spans="1:10" x14ac:dyDescent="0.25">
      <c r="A356" s="42" t="s">
        <v>567</v>
      </c>
      <c r="B356" s="28" t="s">
        <v>568</v>
      </c>
      <c r="C356" s="28" t="s">
        <v>59</v>
      </c>
      <c r="D356" s="28" t="s">
        <v>599</v>
      </c>
      <c r="E356" s="69">
        <v>8849985</v>
      </c>
      <c r="F356" s="186">
        <v>8087721</v>
      </c>
      <c r="G356" s="90">
        <f t="shared" si="10"/>
        <v>-762264</v>
      </c>
      <c r="H356" s="187">
        <f t="shared" si="11"/>
        <v>-8.6099999999999996E-2</v>
      </c>
      <c r="I356" s="184" t="s">
        <v>951</v>
      </c>
      <c r="J356" s="185" t="s">
        <v>951</v>
      </c>
    </row>
    <row r="357" spans="1:10" x14ac:dyDescent="0.25">
      <c r="A357" s="42" t="s">
        <v>567</v>
      </c>
      <c r="B357" s="28" t="s">
        <v>568</v>
      </c>
      <c r="C357" s="28" t="s">
        <v>37</v>
      </c>
      <c r="D357" s="28" t="s">
        <v>600</v>
      </c>
      <c r="E357" s="69">
        <v>6108860</v>
      </c>
      <c r="F357" s="186">
        <v>6312489</v>
      </c>
      <c r="G357" s="90">
        <f t="shared" si="10"/>
        <v>203629</v>
      </c>
      <c r="H357" s="187">
        <f t="shared" si="11"/>
        <v>3.3300000000000003E-2</v>
      </c>
      <c r="I357" s="184" t="s">
        <v>951</v>
      </c>
      <c r="J357" s="185" t="s">
        <v>951</v>
      </c>
    </row>
    <row r="358" spans="1:10" x14ac:dyDescent="0.25">
      <c r="A358" s="42" t="s">
        <v>567</v>
      </c>
      <c r="B358" s="28" t="s">
        <v>568</v>
      </c>
      <c r="C358" s="28" t="s">
        <v>67</v>
      </c>
      <c r="D358" s="28" t="s">
        <v>601</v>
      </c>
      <c r="E358" s="69">
        <v>2919776</v>
      </c>
      <c r="F358" s="186">
        <v>3001360</v>
      </c>
      <c r="G358" s="90">
        <f t="shared" si="10"/>
        <v>81584</v>
      </c>
      <c r="H358" s="187">
        <f t="shared" si="11"/>
        <v>2.7900000000000001E-2</v>
      </c>
      <c r="I358" s="184" t="s">
        <v>951</v>
      </c>
      <c r="J358" s="185" t="s">
        <v>951</v>
      </c>
    </row>
    <row r="359" spans="1:10" x14ac:dyDescent="0.25">
      <c r="A359" s="42" t="s">
        <v>567</v>
      </c>
      <c r="B359" s="28" t="s">
        <v>568</v>
      </c>
      <c r="C359" s="28" t="s">
        <v>93</v>
      </c>
      <c r="D359" s="28" t="s">
        <v>602</v>
      </c>
      <c r="E359" s="69">
        <v>29167693</v>
      </c>
      <c r="F359" s="186">
        <v>27657496</v>
      </c>
      <c r="G359" s="90">
        <f t="shared" si="10"/>
        <v>-1510197</v>
      </c>
      <c r="H359" s="187">
        <f t="shared" si="11"/>
        <v>-5.1799999999999999E-2</v>
      </c>
      <c r="I359" s="184" t="s">
        <v>951</v>
      </c>
      <c r="J359" s="185" t="s">
        <v>951</v>
      </c>
    </row>
    <row r="360" spans="1:10" x14ac:dyDescent="0.25">
      <c r="A360" s="42" t="s">
        <v>567</v>
      </c>
      <c r="B360" s="28" t="s">
        <v>568</v>
      </c>
      <c r="C360" s="28" t="s">
        <v>355</v>
      </c>
      <c r="D360" s="28" t="s">
        <v>603</v>
      </c>
      <c r="E360" s="69">
        <v>2401958</v>
      </c>
      <c r="F360" s="186">
        <v>2419323</v>
      </c>
      <c r="G360" s="90">
        <f t="shared" si="10"/>
        <v>17365</v>
      </c>
      <c r="H360" s="187">
        <f t="shared" si="11"/>
        <v>7.1999999999999998E-3</v>
      </c>
      <c r="I360" s="184" t="s">
        <v>951</v>
      </c>
      <c r="J360" s="185" t="s">
        <v>951</v>
      </c>
    </row>
    <row r="361" spans="1:10" x14ac:dyDescent="0.25">
      <c r="A361" s="42" t="s">
        <v>567</v>
      </c>
      <c r="B361" s="28" t="s">
        <v>568</v>
      </c>
      <c r="C361" s="28" t="s">
        <v>604</v>
      </c>
      <c r="D361" s="28" t="s">
        <v>605</v>
      </c>
      <c r="E361" s="69">
        <v>5735522</v>
      </c>
      <c r="F361" s="186">
        <v>5155102</v>
      </c>
      <c r="G361" s="90">
        <f t="shared" si="10"/>
        <v>-580420</v>
      </c>
      <c r="H361" s="187">
        <f t="shared" si="11"/>
        <v>-0.1012</v>
      </c>
      <c r="I361" s="184" t="s">
        <v>951</v>
      </c>
      <c r="J361" s="185" t="s">
        <v>951</v>
      </c>
    </row>
    <row r="362" spans="1:10" x14ac:dyDescent="0.25">
      <c r="A362" s="42" t="s">
        <v>567</v>
      </c>
      <c r="B362" s="28" t="s">
        <v>568</v>
      </c>
      <c r="C362" s="28" t="s">
        <v>444</v>
      </c>
      <c r="D362" s="28" t="s">
        <v>606</v>
      </c>
      <c r="E362" s="69">
        <v>41720580</v>
      </c>
      <c r="F362" s="186">
        <v>41647429</v>
      </c>
      <c r="G362" s="90">
        <f t="shared" si="10"/>
        <v>-73151</v>
      </c>
      <c r="H362" s="187">
        <f t="shared" si="11"/>
        <v>-1.8E-3</v>
      </c>
      <c r="I362" s="184" t="s">
        <v>951</v>
      </c>
      <c r="J362" s="185" t="s">
        <v>951</v>
      </c>
    </row>
    <row r="363" spans="1:10" x14ac:dyDescent="0.25">
      <c r="A363" s="42" t="s">
        <v>567</v>
      </c>
      <c r="B363" s="28" t="s">
        <v>568</v>
      </c>
      <c r="C363" s="28" t="s">
        <v>607</v>
      </c>
      <c r="D363" s="28" t="s">
        <v>608</v>
      </c>
      <c r="E363" s="69">
        <v>3816359</v>
      </c>
      <c r="F363" s="186">
        <v>3577724</v>
      </c>
      <c r="G363" s="90">
        <f t="shared" si="10"/>
        <v>-238635</v>
      </c>
      <c r="H363" s="187">
        <f t="shared" si="11"/>
        <v>-6.25E-2</v>
      </c>
      <c r="I363" s="184" t="s">
        <v>951</v>
      </c>
      <c r="J363" s="185" t="s">
        <v>951</v>
      </c>
    </row>
    <row r="364" spans="1:10" x14ac:dyDescent="0.25">
      <c r="A364" s="42" t="s">
        <v>567</v>
      </c>
      <c r="B364" s="28" t="s">
        <v>568</v>
      </c>
      <c r="C364" s="28" t="s">
        <v>546</v>
      </c>
      <c r="D364" s="28" t="s">
        <v>609</v>
      </c>
      <c r="E364" s="69">
        <v>7449703</v>
      </c>
      <c r="F364" s="186">
        <v>7501721</v>
      </c>
      <c r="G364" s="90">
        <f t="shared" si="10"/>
        <v>52018</v>
      </c>
      <c r="H364" s="187">
        <f t="shared" si="11"/>
        <v>7.0000000000000001E-3</v>
      </c>
      <c r="I364" s="184" t="s">
        <v>951</v>
      </c>
      <c r="J364" s="185" t="s">
        <v>951</v>
      </c>
    </row>
    <row r="365" spans="1:10" x14ac:dyDescent="0.25">
      <c r="A365" s="42" t="s">
        <v>567</v>
      </c>
      <c r="B365" s="28" t="s">
        <v>568</v>
      </c>
      <c r="C365" s="28" t="s">
        <v>411</v>
      </c>
      <c r="D365" s="28" t="s">
        <v>610</v>
      </c>
      <c r="E365" s="69">
        <v>106408824</v>
      </c>
      <c r="F365" s="186">
        <v>105028956</v>
      </c>
      <c r="G365" s="90">
        <f t="shared" si="10"/>
        <v>-1379868</v>
      </c>
      <c r="H365" s="187">
        <f t="shared" si="11"/>
        <v>-1.2999999999999999E-2</v>
      </c>
      <c r="I365" s="184" t="s">
        <v>951</v>
      </c>
      <c r="J365" s="185" t="s">
        <v>951</v>
      </c>
    </row>
    <row r="366" spans="1:10" x14ac:dyDescent="0.25">
      <c r="A366" s="43" t="s">
        <v>567</v>
      </c>
      <c r="B366" s="39" t="s">
        <v>568</v>
      </c>
      <c r="C366" s="39" t="s">
        <v>863</v>
      </c>
      <c r="D366" s="39" t="s">
        <v>886</v>
      </c>
      <c r="E366" s="69">
        <v>780769</v>
      </c>
      <c r="F366" s="186">
        <v>780923</v>
      </c>
      <c r="G366" s="90">
        <f t="shared" si="10"/>
        <v>154</v>
      </c>
      <c r="H366" s="187">
        <f>IF(E366=0,100%,ROUND(G366/E366,4))</f>
        <v>2.0000000000000001E-4</v>
      </c>
      <c r="I366" s="184" t="s">
        <v>951</v>
      </c>
      <c r="J366" s="185" t="s">
        <v>951</v>
      </c>
    </row>
    <row r="367" spans="1:10" x14ac:dyDescent="0.25">
      <c r="A367" s="191" t="s">
        <v>567</v>
      </c>
      <c r="B367" s="39" t="s">
        <v>568</v>
      </c>
      <c r="C367" s="39" t="s">
        <v>854</v>
      </c>
      <c r="D367" s="39" t="s">
        <v>855</v>
      </c>
      <c r="E367" s="69">
        <v>29297080</v>
      </c>
      <c r="F367" s="186">
        <v>40042481</v>
      </c>
      <c r="G367" s="90">
        <f t="shared" si="10"/>
        <v>10745401</v>
      </c>
      <c r="H367" s="187">
        <f>IF(E367=0,100%,ROUND(G367/E367,4))</f>
        <v>0.36680000000000001</v>
      </c>
      <c r="I367" s="184" t="s">
        <v>951</v>
      </c>
      <c r="J367" s="185" t="s">
        <v>951</v>
      </c>
    </row>
    <row r="368" spans="1:10" x14ac:dyDescent="0.25">
      <c r="A368" s="191" t="s">
        <v>567</v>
      </c>
      <c r="B368" s="39" t="s">
        <v>568</v>
      </c>
      <c r="C368" s="39" t="s">
        <v>856</v>
      </c>
      <c r="D368" s="39" t="s">
        <v>857</v>
      </c>
      <c r="E368" s="69">
        <v>8180100</v>
      </c>
      <c r="F368" s="186">
        <v>11270258</v>
      </c>
      <c r="G368" s="90">
        <f t="shared" si="10"/>
        <v>3090158</v>
      </c>
      <c r="H368" s="187">
        <f t="shared" ref="H368:H371" si="14">IF(E368=0,100%,ROUND(G368/E368,4))</f>
        <v>0.37780000000000002</v>
      </c>
      <c r="I368" s="184" t="s">
        <v>951</v>
      </c>
      <c r="J368" s="185" t="s">
        <v>951</v>
      </c>
    </row>
    <row r="369" spans="1:10" x14ac:dyDescent="0.25">
      <c r="A369" s="191" t="s">
        <v>567</v>
      </c>
      <c r="B369" s="39" t="s">
        <v>568</v>
      </c>
      <c r="C369" s="39" t="s">
        <v>858</v>
      </c>
      <c r="D369" s="39" t="s">
        <v>859</v>
      </c>
      <c r="E369" s="69">
        <v>3561515</v>
      </c>
      <c r="F369" s="186">
        <v>5669449</v>
      </c>
      <c r="G369" s="90">
        <f t="shared" si="10"/>
        <v>2107934</v>
      </c>
      <c r="H369" s="187">
        <f t="shared" si="14"/>
        <v>0.59189999999999998</v>
      </c>
      <c r="I369" s="184" t="s">
        <v>951</v>
      </c>
      <c r="J369" s="185" t="s">
        <v>951</v>
      </c>
    </row>
    <row r="370" spans="1:10" x14ac:dyDescent="0.25">
      <c r="A370" s="191" t="s">
        <v>567</v>
      </c>
      <c r="B370" s="39" t="s">
        <v>568</v>
      </c>
      <c r="C370" s="39" t="s">
        <v>860</v>
      </c>
      <c r="D370" s="39" t="s">
        <v>861</v>
      </c>
      <c r="E370" s="69">
        <v>1284751</v>
      </c>
      <c r="F370" s="186">
        <v>1869195</v>
      </c>
      <c r="G370" s="90">
        <f t="shared" si="10"/>
        <v>584444</v>
      </c>
      <c r="H370" s="187">
        <f t="shared" si="14"/>
        <v>0.45490000000000003</v>
      </c>
      <c r="I370" s="184" t="s">
        <v>951</v>
      </c>
      <c r="J370" s="185" t="s">
        <v>951</v>
      </c>
    </row>
    <row r="371" spans="1:10" x14ac:dyDescent="0.25">
      <c r="A371" s="191" t="s">
        <v>567</v>
      </c>
      <c r="B371" s="39" t="s">
        <v>568</v>
      </c>
      <c r="C371" s="39" t="s">
        <v>864</v>
      </c>
      <c r="D371" s="39" t="s">
        <v>865</v>
      </c>
      <c r="E371" s="69">
        <v>235796</v>
      </c>
      <c r="F371" s="186">
        <v>262901</v>
      </c>
      <c r="G371" s="90">
        <f t="shared" si="10"/>
        <v>27105</v>
      </c>
      <c r="H371" s="187">
        <f t="shared" si="14"/>
        <v>0.115</v>
      </c>
      <c r="I371" s="184" t="s">
        <v>951</v>
      </c>
      <c r="J371" s="185" t="s">
        <v>951</v>
      </c>
    </row>
    <row r="372" spans="1:10" x14ac:dyDescent="0.25">
      <c r="A372" s="42" t="s">
        <v>611</v>
      </c>
      <c r="B372" s="28" t="s">
        <v>612</v>
      </c>
      <c r="C372" s="28" t="s">
        <v>429</v>
      </c>
      <c r="D372" s="28" t="s">
        <v>613</v>
      </c>
      <c r="E372" s="69">
        <v>1535502</v>
      </c>
      <c r="F372" s="186">
        <v>1582075</v>
      </c>
      <c r="G372" s="90">
        <f t="shared" si="10"/>
        <v>46573</v>
      </c>
      <c r="H372" s="187">
        <f t="shared" si="11"/>
        <v>3.0300000000000001E-2</v>
      </c>
      <c r="I372" s="184" t="s">
        <v>951</v>
      </c>
      <c r="J372" s="185" t="s">
        <v>951</v>
      </c>
    </row>
    <row r="373" spans="1:10" x14ac:dyDescent="0.25">
      <c r="A373" s="42" t="s">
        <v>611</v>
      </c>
      <c r="B373" s="28" t="s">
        <v>612</v>
      </c>
      <c r="C373" s="28" t="s">
        <v>26</v>
      </c>
      <c r="D373" s="28" t="s">
        <v>614</v>
      </c>
      <c r="E373" s="69">
        <v>5117876</v>
      </c>
      <c r="F373" s="186">
        <v>5110290</v>
      </c>
      <c r="G373" s="90">
        <f t="shared" si="10"/>
        <v>-7586</v>
      </c>
      <c r="H373" s="187">
        <f t="shared" si="11"/>
        <v>-1.5E-3</v>
      </c>
      <c r="I373" s="184" t="s">
        <v>951</v>
      </c>
      <c r="J373" s="185" t="s">
        <v>951</v>
      </c>
    </row>
    <row r="374" spans="1:10" x14ac:dyDescent="0.25">
      <c r="A374" s="42" t="s">
        <v>611</v>
      </c>
      <c r="B374" s="28" t="s">
        <v>612</v>
      </c>
      <c r="C374" s="28" t="s">
        <v>57</v>
      </c>
      <c r="D374" s="28" t="s">
        <v>615</v>
      </c>
      <c r="E374" s="69">
        <v>4561106</v>
      </c>
      <c r="F374" s="186">
        <v>4559370</v>
      </c>
      <c r="G374" s="90">
        <f t="shared" si="10"/>
        <v>-1736</v>
      </c>
      <c r="H374" s="187">
        <f t="shared" si="11"/>
        <v>-4.0000000000000002E-4</v>
      </c>
      <c r="I374" s="184" t="s">
        <v>951</v>
      </c>
      <c r="J374" s="185" t="s">
        <v>951</v>
      </c>
    </row>
    <row r="375" spans="1:10" x14ac:dyDescent="0.25">
      <c r="A375" s="42" t="s">
        <v>611</v>
      </c>
      <c r="B375" s="28" t="s">
        <v>612</v>
      </c>
      <c r="C375" s="28" t="s">
        <v>79</v>
      </c>
      <c r="D375" s="28" t="s">
        <v>616</v>
      </c>
      <c r="E375" s="69">
        <v>3793789</v>
      </c>
      <c r="F375" s="186">
        <v>3762324</v>
      </c>
      <c r="G375" s="90">
        <f t="shared" si="10"/>
        <v>-31465</v>
      </c>
      <c r="H375" s="187">
        <f t="shared" si="11"/>
        <v>-8.3000000000000001E-3</v>
      </c>
      <c r="I375" s="184" t="s">
        <v>951</v>
      </c>
      <c r="J375" s="185" t="s">
        <v>951</v>
      </c>
    </row>
    <row r="376" spans="1:10" x14ac:dyDescent="0.25">
      <c r="A376" s="42" t="s">
        <v>611</v>
      </c>
      <c r="B376" s="28" t="s">
        <v>612</v>
      </c>
      <c r="C376" s="28" t="s">
        <v>16</v>
      </c>
      <c r="D376" s="28" t="s">
        <v>617</v>
      </c>
      <c r="E376" s="69">
        <v>3754932</v>
      </c>
      <c r="F376" s="186">
        <v>3636674</v>
      </c>
      <c r="G376" s="90">
        <f t="shared" si="10"/>
        <v>-118258</v>
      </c>
      <c r="H376" s="187">
        <f t="shared" si="11"/>
        <v>-3.15E-2</v>
      </c>
      <c r="I376" s="184" t="s">
        <v>951</v>
      </c>
      <c r="J376" s="185" t="s">
        <v>951</v>
      </c>
    </row>
    <row r="377" spans="1:10" x14ac:dyDescent="0.25">
      <c r="A377" s="42" t="s">
        <v>611</v>
      </c>
      <c r="B377" s="28" t="s">
        <v>612</v>
      </c>
      <c r="C377" s="28" t="s">
        <v>82</v>
      </c>
      <c r="D377" s="28" t="s">
        <v>618</v>
      </c>
      <c r="E377" s="69">
        <v>2049838</v>
      </c>
      <c r="F377" s="186">
        <v>2054243</v>
      </c>
      <c r="G377" s="90">
        <f t="shared" si="10"/>
        <v>4405</v>
      </c>
      <c r="H377" s="187">
        <f t="shared" si="11"/>
        <v>2.0999999999999999E-3</v>
      </c>
      <c r="I377" s="184" t="s">
        <v>951</v>
      </c>
      <c r="J377" s="185" t="s">
        <v>951</v>
      </c>
    </row>
    <row r="378" spans="1:10" x14ac:dyDescent="0.25">
      <c r="A378" s="42" t="s">
        <v>611</v>
      </c>
      <c r="B378" s="28" t="s">
        <v>612</v>
      </c>
      <c r="C378" s="28" t="s">
        <v>59</v>
      </c>
      <c r="D378" s="28" t="s">
        <v>619</v>
      </c>
      <c r="E378" s="69">
        <v>555590</v>
      </c>
      <c r="F378" s="186">
        <v>553368</v>
      </c>
      <c r="G378" s="90">
        <f t="shared" si="10"/>
        <v>-2222</v>
      </c>
      <c r="H378" s="187">
        <f t="shared" si="11"/>
        <v>-4.0000000000000001E-3</v>
      </c>
      <c r="I378" s="184" t="s">
        <v>951</v>
      </c>
      <c r="J378" s="185" t="s">
        <v>951</v>
      </c>
    </row>
    <row r="379" spans="1:10" x14ac:dyDescent="0.25">
      <c r="A379" s="42" t="s">
        <v>611</v>
      </c>
      <c r="B379" s="28" t="s">
        <v>612</v>
      </c>
      <c r="C379" s="28" t="s">
        <v>37</v>
      </c>
      <c r="D379" s="28" t="s">
        <v>144</v>
      </c>
      <c r="E379" s="69">
        <v>957284</v>
      </c>
      <c r="F379" s="186">
        <v>1070465</v>
      </c>
      <c r="G379" s="90">
        <f t="shared" si="10"/>
        <v>113181</v>
      </c>
      <c r="H379" s="187">
        <f t="shared" si="11"/>
        <v>0.1182</v>
      </c>
      <c r="I379" s="184" t="s">
        <v>951</v>
      </c>
      <c r="J379" s="185" t="s">
        <v>951</v>
      </c>
    </row>
    <row r="380" spans="1:10" x14ac:dyDescent="0.25">
      <c r="A380" s="42" t="s">
        <v>611</v>
      </c>
      <c r="B380" s="28" t="s">
        <v>612</v>
      </c>
      <c r="C380" s="28" t="s">
        <v>215</v>
      </c>
      <c r="D380" s="28" t="s">
        <v>620</v>
      </c>
      <c r="E380" s="69">
        <v>1612419</v>
      </c>
      <c r="F380" s="186">
        <v>1653146</v>
      </c>
      <c r="G380" s="90">
        <f t="shared" si="10"/>
        <v>40727</v>
      </c>
      <c r="H380" s="187">
        <f t="shared" si="11"/>
        <v>2.53E-2</v>
      </c>
      <c r="I380" s="184" t="s">
        <v>951</v>
      </c>
      <c r="J380" s="185" t="s">
        <v>951</v>
      </c>
    </row>
    <row r="381" spans="1:10" x14ac:dyDescent="0.25">
      <c r="A381" s="42" t="s">
        <v>621</v>
      </c>
      <c r="B381" s="28" t="s">
        <v>622</v>
      </c>
      <c r="C381" s="28" t="s">
        <v>176</v>
      </c>
      <c r="D381" s="28" t="s">
        <v>623</v>
      </c>
      <c r="E381" s="69">
        <v>294854</v>
      </c>
      <c r="F381" s="186">
        <v>285115</v>
      </c>
      <c r="G381" s="90">
        <f t="shared" si="10"/>
        <v>-9739</v>
      </c>
      <c r="H381" s="187">
        <f t="shared" si="11"/>
        <v>-3.3000000000000002E-2</v>
      </c>
      <c r="I381" s="184" t="s">
        <v>951</v>
      </c>
      <c r="J381" s="185" t="s">
        <v>951</v>
      </c>
    </row>
    <row r="382" spans="1:10" x14ac:dyDescent="0.25">
      <c r="A382" s="42" t="s">
        <v>621</v>
      </c>
      <c r="B382" s="28" t="s">
        <v>622</v>
      </c>
      <c r="C382" s="28" t="s">
        <v>383</v>
      </c>
      <c r="D382" s="28" t="s">
        <v>624</v>
      </c>
      <c r="E382" s="69">
        <v>177203</v>
      </c>
      <c r="F382" s="186">
        <v>204915</v>
      </c>
      <c r="G382" s="90">
        <f t="shared" si="10"/>
        <v>27712</v>
      </c>
      <c r="H382" s="187">
        <f t="shared" si="11"/>
        <v>0.15640000000000001</v>
      </c>
      <c r="I382" s="184" t="s">
        <v>951</v>
      </c>
      <c r="J382" s="185" t="s">
        <v>951</v>
      </c>
    </row>
    <row r="383" spans="1:10" x14ac:dyDescent="0.25">
      <c r="A383" s="42" t="s">
        <v>621</v>
      </c>
      <c r="B383" s="28" t="s">
        <v>622</v>
      </c>
      <c r="C383" s="28" t="s">
        <v>245</v>
      </c>
      <c r="D383" s="28" t="s">
        <v>625</v>
      </c>
      <c r="E383" s="69">
        <v>78986</v>
      </c>
      <c r="F383" s="186">
        <v>70674</v>
      </c>
      <c r="G383" s="90">
        <f t="shared" si="10"/>
        <v>-8312</v>
      </c>
      <c r="H383" s="187">
        <f t="shared" si="11"/>
        <v>-0.1052</v>
      </c>
      <c r="I383" s="184" t="s">
        <v>951</v>
      </c>
      <c r="J383" s="185" t="s">
        <v>951</v>
      </c>
    </row>
    <row r="384" spans="1:10" x14ac:dyDescent="0.25">
      <c r="A384" s="42" t="s">
        <v>621</v>
      </c>
      <c r="B384" s="28" t="s">
        <v>622</v>
      </c>
      <c r="C384" s="28" t="s">
        <v>626</v>
      </c>
      <c r="D384" s="28" t="s">
        <v>627</v>
      </c>
      <c r="E384" s="69">
        <v>623899</v>
      </c>
      <c r="F384" s="186">
        <v>625666</v>
      </c>
      <c r="G384" s="90">
        <f t="shared" si="10"/>
        <v>1767</v>
      </c>
      <c r="H384" s="187">
        <f t="shared" si="11"/>
        <v>2.8E-3</v>
      </c>
      <c r="I384" s="184" t="s">
        <v>951</v>
      </c>
      <c r="J384" s="185" t="s">
        <v>951</v>
      </c>
    </row>
    <row r="385" spans="1:10" x14ac:dyDescent="0.25">
      <c r="A385" s="42" t="s">
        <v>621</v>
      </c>
      <c r="B385" s="28" t="s">
        <v>622</v>
      </c>
      <c r="C385" s="28" t="s">
        <v>628</v>
      </c>
      <c r="D385" s="28" t="s">
        <v>629</v>
      </c>
      <c r="E385" s="69">
        <v>903383</v>
      </c>
      <c r="F385" s="186">
        <v>1188529</v>
      </c>
      <c r="G385" s="90">
        <f t="shared" si="10"/>
        <v>285146</v>
      </c>
      <c r="H385" s="187">
        <f t="shared" si="11"/>
        <v>0.31559999999999999</v>
      </c>
      <c r="I385" s="184" t="s">
        <v>951</v>
      </c>
      <c r="J385" s="185" t="s">
        <v>951</v>
      </c>
    </row>
    <row r="386" spans="1:10" x14ac:dyDescent="0.25">
      <c r="A386" s="42" t="s">
        <v>621</v>
      </c>
      <c r="B386" s="28" t="s">
        <v>622</v>
      </c>
      <c r="C386" s="28" t="s">
        <v>57</v>
      </c>
      <c r="D386" s="28" t="s">
        <v>630</v>
      </c>
      <c r="E386" s="69">
        <v>1990995</v>
      </c>
      <c r="F386" s="186">
        <v>2513566</v>
      </c>
      <c r="G386" s="90">
        <f t="shared" si="10"/>
        <v>522571</v>
      </c>
      <c r="H386" s="187">
        <f t="shared" si="11"/>
        <v>0.26250000000000001</v>
      </c>
      <c r="I386" s="184" t="s">
        <v>951</v>
      </c>
      <c r="J386" s="185" t="s">
        <v>951</v>
      </c>
    </row>
    <row r="387" spans="1:10" x14ac:dyDescent="0.25">
      <c r="A387" s="42" t="s">
        <v>621</v>
      </c>
      <c r="B387" s="28" t="s">
        <v>622</v>
      </c>
      <c r="C387" s="28" t="s">
        <v>18</v>
      </c>
      <c r="D387" s="28" t="s">
        <v>631</v>
      </c>
      <c r="E387" s="69">
        <v>681335</v>
      </c>
      <c r="F387" s="186">
        <v>306601</v>
      </c>
      <c r="G387" s="90">
        <f t="shared" si="10"/>
        <v>-374734</v>
      </c>
      <c r="H387" s="187">
        <f t="shared" si="11"/>
        <v>-0.55000000000000004</v>
      </c>
      <c r="I387" s="184">
        <v>1</v>
      </c>
      <c r="J387" s="185" t="s">
        <v>951</v>
      </c>
    </row>
    <row r="388" spans="1:10" x14ac:dyDescent="0.25">
      <c r="A388" s="42" t="s">
        <v>621</v>
      </c>
      <c r="B388" s="28" t="s">
        <v>622</v>
      </c>
      <c r="C388" s="28" t="s">
        <v>193</v>
      </c>
      <c r="D388" s="28" t="s">
        <v>632</v>
      </c>
      <c r="E388" s="69">
        <v>884196</v>
      </c>
      <c r="F388" s="186">
        <v>925434</v>
      </c>
      <c r="G388" s="90">
        <f t="shared" si="10"/>
        <v>41238</v>
      </c>
      <c r="H388" s="187">
        <f t="shared" si="11"/>
        <v>4.6600000000000003E-2</v>
      </c>
      <c r="I388" s="184" t="s">
        <v>951</v>
      </c>
      <c r="J388" s="185" t="s">
        <v>951</v>
      </c>
    </row>
    <row r="389" spans="1:10" x14ac:dyDescent="0.25">
      <c r="A389" s="42" t="s">
        <v>621</v>
      </c>
      <c r="B389" s="28" t="s">
        <v>622</v>
      </c>
      <c r="C389" s="28" t="s">
        <v>22</v>
      </c>
      <c r="D389" s="28" t="s">
        <v>633</v>
      </c>
      <c r="E389" s="69">
        <v>169983</v>
      </c>
      <c r="F389" s="186">
        <v>201465</v>
      </c>
      <c r="G389" s="90">
        <f t="shared" si="10"/>
        <v>31482</v>
      </c>
      <c r="H389" s="187">
        <f t="shared" si="11"/>
        <v>0.1852</v>
      </c>
      <c r="I389" s="184" t="s">
        <v>951</v>
      </c>
      <c r="J389" s="185" t="s">
        <v>951</v>
      </c>
    </row>
    <row r="390" spans="1:10" x14ac:dyDescent="0.25">
      <c r="A390" s="42" t="s">
        <v>621</v>
      </c>
      <c r="B390" s="28" t="s">
        <v>622</v>
      </c>
      <c r="C390" s="28" t="s">
        <v>307</v>
      </c>
      <c r="D390" s="28" t="s">
        <v>634</v>
      </c>
      <c r="E390" s="69">
        <v>1519432</v>
      </c>
      <c r="F390" s="186">
        <v>1574664</v>
      </c>
      <c r="G390" s="90">
        <f t="shared" si="10"/>
        <v>55232</v>
      </c>
      <c r="H390" s="187">
        <f t="shared" si="11"/>
        <v>3.6400000000000002E-2</v>
      </c>
      <c r="I390" s="184" t="s">
        <v>951</v>
      </c>
      <c r="J390" s="185" t="s">
        <v>951</v>
      </c>
    </row>
    <row r="391" spans="1:10" x14ac:dyDescent="0.25">
      <c r="A391" s="42" t="s">
        <v>621</v>
      </c>
      <c r="B391" s="28" t="s">
        <v>622</v>
      </c>
      <c r="C391" s="28" t="s">
        <v>635</v>
      </c>
      <c r="D391" s="28" t="s">
        <v>636</v>
      </c>
      <c r="E391" s="69">
        <v>866678</v>
      </c>
      <c r="F391" s="186">
        <v>931689</v>
      </c>
      <c r="G391" s="90">
        <f t="shared" si="10"/>
        <v>65011</v>
      </c>
      <c r="H391" s="187">
        <f t="shared" si="11"/>
        <v>7.4999999999999997E-2</v>
      </c>
      <c r="I391" s="184" t="s">
        <v>951</v>
      </c>
      <c r="J391" s="185" t="s">
        <v>951</v>
      </c>
    </row>
    <row r="392" spans="1:10" x14ac:dyDescent="0.25">
      <c r="A392" s="42" t="s">
        <v>621</v>
      </c>
      <c r="B392" s="28" t="s">
        <v>622</v>
      </c>
      <c r="C392" s="28" t="s">
        <v>334</v>
      </c>
      <c r="D392" s="28" t="s">
        <v>637</v>
      </c>
      <c r="E392" s="69">
        <v>1620538</v>
      </c>
      <c r="F392" s="186">
        <v>1325364</v>
      </c>
      <c r="G392" s="90">
        <f t="shared" si="10"/>
        <v>-295174</v>
      </c>
      <c r="H392" s="187">
        <f t="shared" si="11"/>
        <v>-0.18210000000000001</v>
      </c>
      <c r="I392" s="184" t="s">
        <v>951</v>
      </c>
      <c r="J392" s="185" t="s">
        <v>951</v>
      </c>
    </row>
    <row r="393" spans="1:10" x14ac:dyDescent="0.25">
      <c r="A393" s="42" t="s">
        <v>638</v>
      </c>
      <c r="B393" s="28" t="s">
        <v>639</v>
      </c>
      <c r="C393" s="28" t="s">
        <v>153</v>
      </c>
      <c r="D393" s="28" t="s">
        <v>640</v>
      </c>
      <c r="E393" s="69">
        <v>276528</v>
      </c>
      <c r="F393" s="186">
        <v>274303</v>
      </c>
      <c r="G393" s="90">
        <f t="shared" si="10"/>
        <v>-2225</v>
      </c>
      <c r="H393" s="187">
        <f t="shared" si="11"/>
        <v>-8.0000000000000002E-3</v>
      </c>
      <c r="I393" s="184" t="s">
        <v>951</v>
      </c>
      <c r="J393" s="185" t="s">
        <v>951</v>
      </c>
    </row>
    <row r="394" spans="1:10" x14ac:dyDescent="0.25">
      <c r="A394" s="42" t="s">
        <v>638</v>
      </c>
      <c r="B394" s="28" t="s">
        <v>639</v>
      </c>
      <c r="C394" s="28" t="s">
        <v>26</v>
      </c>
      <c r="D394" s="28" t="s">
        <v>641</v>
      </c>
      <c r="E394" s="69">
        <v>2637067</v>
      </c>
      <c r="F394" s="186">
        <v>2678948</v>
      </c>
      <c r="G394" s="90">
        <f t="shared" si="10"/>
        <v>41881</v>
      </c>
      <c r="H394" s="187">
        <f t="shared" si="11"/>
        <v>1.5900000000000001E-2</v>
      </c>
      <c r="I394" s="184" t="s">
        <v>951</v>
      </c>
      <c r="J394" s="185" t="s">
        <v>951</v>
      </c>
    </row>
    <row r="395" spans="1:10" x14ac:dyDescent="0.25">
      <c r="A395" s="42" t="s">
        <v>638</v>
      </c>
      <c r="B395" s="28" t="s">
        <v>639</v>
      </c>
      <c r="C395" s="28" t="s">
        <v>368</v>
      </c>
      <c r="D395" s="28" t="s">
        <v>642</v>
      </c>
      <c r="E395" s="69">
        <v>2088479</v>
      </c>
      <c r="F395" s="186">
        <v>2025783</v>
      </c>
      <c r="G395" s="90">
        <f t="shared" si="10"/>
        <v>-62696</v>
      </c>
      <c r="H395" s="187">
        <f t="shared" si="11"/>
        <v>-0.03</v>
      </c>
      <c r="I395" s="184" t="s">
        <v>951</v>
      </c>
      <c r="J395" s="185" t="s">
        <v>951</v>
      </c>
    </row>
    <row r="396" spans="1:10" x14ac:dyDescent="0.25">
      <c r="A396" s="42" t="s">
        <v>638</v>
      </c>
      <c r="B396" s="28" t="s">
        <v>639</v>
      </c>
      <c r="C396" s="28" t="s">
        <v>251</v>
      </c>
      <c r="D396" s="28" t="s">
        <v>643</v>
      </c>
      <c r="E396" s="69">
        <v>3300578</v>
      </c>
      <c r="F396" s="186">
        <v>3361405</v>
      </c>
      <c r="G396" s="90">
        <f t="shared" si="10"/>
        <v>60827</v>
      </c>
      <c r="H396" s="187">
        <f t="shared" si="11"/>
        <v>1.84E-2</v>
      </c>
      <c r="I396" s="184" t="s">
        <v>951</v>
      </c>
      <c r="J396" s="185" t="s">
        <v>951</v>
      </c>
    </row>
    <row r="397" spans="1:10" x14ac:dyDescent="0.25">
      <c r="A397" s="42" t="s">
        <v>638</v>
      </c>
      <c r="B397" s="28" t="s">
        <v>639</v>
      </c>
      <c r="C397" s="28" t="s">
        <v>379</v>
      </c>
      <c r="D397" s="28" t="s">
        <v>644</v>
      </c>
      <c r="E397" s="69">
        <v>8754892</v>
      </c>
      <c r="F397" s="186">
        <v>8639214</v>
      </c>
      <c r="G397" s="90">
        <f t="shared" si="10"/>
        <v>-115678</v>
      </c>
      <c r="H397" s="187">
        <f t="shared" si="11"/>
        <v>-1.32E-2</v>
      </c>
      <c r="I397" s="184" t="s">
        <v>951</v>
      </c>
      <c r="J397" s="185" t="s">
        <v>951</v>
      </c>
    </row>
    <row r="398" spans="1:10" x14ac:dyDescent="0.25">
      <c r="A398" s="42" t="s">
        <v>638</v>
      </c>
      <c r="B398" s="28" t="s">
        <v>639</v>
      </c>
      <c r="C398" s="28" t="s">
        <v>43</v>
      </c>
      <c r="D398" s="28" t="s">
        <v>645</v>
      </c>
      <c r="E398" s="69">
        <v>2048643</v>
      </c>
      <c r="F398" s="186">
        <v>2005696</v>
      </c>
      <c r="G398" s="90">
        <f t="shared" si="10"/>
        <v>-42947</v>
      </c>
      <c r="H398" s="187">
        <f t="shared" si="11"/>
        <v>-2.1000000000000001E-2</v>
      </c>
      <c r="I398" s="184" t="s">
        <v>951</v>
      </c>
      <c r="J398" s="185" t="s">
        <v>951</v>
      </c>
    </row>
    <row r="399" spans="1:10" x14ac:dyDescent="0.25">
      <c r="A399" s="42" t="s">
        <v>638</v>
      </c>
      <c r="B399" s="28" t="s">
        <v>639</v>
      </c>
      <c r="C399" s="28" t="s">
        <v>61</v>
      </c>
      <c r="D399" s="28" t="s">
        <v>646</v>
      </c>
      <c r="E399" s="69">
        <v>2323787</v>
      </c>
      <c r="F399" s="186">
        <v>2299364</v>
      </c>
      <c r="G399" s="90">
        <f t="shared" ref="G399:G463" si="15">SUM(F399-E399)</f>
        <v>-24423</v>
      </c>
      <c r="H399" s="187">
        <f t="shared" ref="H399:H463" si="16">ROUND(G399/E399,4)</f>
        <v>-1.0500000000000001E-2</v>
      </c>
      <c r="I399" s="184" t="s">
        <v>951</v>
      </c>
      <c r="J399" s="185" t="s">
        <v>951</v>
      </c>
    </row>
    <row r="400" spans="1:10" x14ac:dyDescent="0.25">
      <c r="A400" s="42" t="s">
        <v>647</v>
      </c>
      <c r="B400" s="28" t="s">
        <v>648</v>
      </c>
      <c r="C400" s="28" t="s">
        <v>649</v>
      </c>
      <c r="D400" s="28" t="s">
        <v>650</v>
      </c>
      <c r="E400" s="69">
        <v>835699</v>
      </c>
      <c r="F400" s="186">
        <v>841837</v>
      </c>
      <c r="G400" s="90">
        <f t="shared" si="15"/>
        <v>6138</v>
      </c>
      <c r="H400" s="187">
        <f t="shared" si="16"/>
        <v>7.3000000000000001E-3</v>
      </c>
      <c r="I400" s="184" t="s">
        <v>951</v>
      </c>
      <c r="J400" s="185" t="s">
        <v>951</v>
      </c>
    </row>
    <row r="401" spans="1:10" x14ac:dyDescent="0.25">
      <c r="A401" s="42" t="s">
        <v>647</v>
      </c>
      <c r="B401" s="28" t="s">
        <v>648</v>
      </c>
      <c r="C401" s="28" t="s">
        <v>26</v>
      </c>
      <c r="D401" s="28" t="s">
        <v>651</v>
      </c>
      <c r="E401" s="69">
        <v>2433302</v>
      </c>
      <c r="F401" s="186">
        <v>2539055</v>
      </c>
      <c r="G401" s="90">
        <f t="shared" si="15"/>
        <v>105753</v>
      </c>
      <c r="H401" s="187">
        <f t="shared" si="16"/>
        <v>4.3499999999999997E-2</v>
      </c>
      <c r="I401" s="184" t="s">
        <v>951</v>
      </c>
      <c r="J401" s="185" t="s">
        <v>951</v>
      </c>
    </row>
    <row r="402" spans="1:10" x14ac:dyDescent="0.25">
      <c r="A402" s="42" t="s">
        <v>647</v>
      </c>
      <c r="B402" s="28" t="s">
        <v>648</v>
      </c>
      <c r="C402" s="28" t="s">
        <v>59</v>
      </c>
      <c r="D402" s="28" t="s">
        <v>652</v>
      </c>
      <c r="E402" s="69">
        <v>4971652</v>
      </c>
      <c r="F402" s="186">
        <v>5345885</v>
      </c>
      <c r="G402" s="90">
        <f t="shared" si="15"/>
        <v>374233</v>
      </c>
      <c r="H402" s="187">
        <f t="shared" si="16"/>
        <v>7.5300000000000006E-2</v>
      </c>
      <c r="I402" s="184" t="s">
        <v>951</v>
      </c>
      <c r="J402" s="185" t="s">
        <v>951</v>
      </c>
    </row>
    <row r="403" spans="1:10" x14ac:dyDescent="0.25">
      <c r="A403" s="42" t="s">
        <v>653</v>
      </c>
      <c r="B403" s="28" t="s">
        <v>654</v>
      </c>
      <c r="C403" s="28" t="s">
        <v>655</v>
      </c>
      <c r="D403" s="28" t="s">
        <v>656</v>
      </c>
      <c r="E403" s="69">
        <v>655807</v>
      </c>
      <c r="F403" s="186">
        <v>639635</v>
      </c>
      <c r="G403" s="90">
        <f t="shared" si="15"/>
        <v>-16172</v>
      </c>
      <c r="H403" s="187">
        <f t="shared" si="16"/>
        <v>-2.47E-2</v>
      </c>
      <c r="I403" s="184" t="s">
        <v>951</v>
      </c>
      <c r="J403" s="185" t="s">
        <v>951</v>
      </c>
    </row>
    <row r="404" spans="1:10" x14ac:dyDescent="0.25">
      <c r="A404" s="42" t="s">
        <v>653</v>
      </c>
      <c r="B404" s="28" t="s">
        <v>654</v>
      </c>
      <c r="C404" s="28" t="s">
        <v>79</v>
      </c>
      <c r="D404" s="28" t="s">
        <v>657</v>
      </c>
      <c r="E404" s="69">
        <v>1142702</v>
      </c>
      <c r="F404" s="186">
        <v>1120154</v>
      </c>
      <c r="G404" s="90">
        <f t="shared" si="15"/>
        <v>-22548</v>
      </c>
      <c r="H404" s="187">
        <f t="shared" si="16"/>
        <v>-1.9699999999999999E-2</v>
      </c>
      <c r="I404" s="184" t="s">
        <v>951</v>
      </c>
      <c r="J404" s="185" t="s">
        <v>951</v>
      </c>
    </row>
    <row r="405" spans="1:10" x14ac:dyDescent="0.25">
      <c r="A405" s="42" t="s">
        <v>653</v>
      </c>
      <c r="B405" s="28" t="s">
        <v>654</v>
      </c>
      <c r="C405" s="28" t="s">
        <v>168</v>
      </c>
      <c r="D405" s="28" t="s">
        <v>658</v>
      </c>
      <c r="E405" s="69">
        <v>11913458</v>
      </c>
      <c r="F405" s="186">
        <v>11770165</v>
      </c>
      <c r="G405" s="90">
        <f t="shared" si="15"/>
        <v>-143293</v>
      </c>
      <c r="H405" s="187">
        <f t="shared" si="16"/>
        <v>-1.2E-2</v>
      </c>
      <c r="I405" s="184" t="s">
        <v>951</v>
      </c>
      <c r="J405" s="185" t="s">
        <v>951</v>
      </c>
    </row>
    <row r="406" spans="1:10" x14ac:dyDescent="0.25">
      <c r="A406" s="42" t="s">
        <v>653</v>
      </c>
      <c r="B406" s="28" t="s">
        <v>654</v>
      </c>
      <c r="C406" s="28" t="s">
        <v>99</v>
      </c>
      <c r="D406" s="28" t="s">
        <v>659</v>
      </c>
      <c r="E406" s="69">
        <v>3579093</v>
      </c>
      <c r="F406" s="186">
        <v>3557875</v>
      </c>
      <c r="G406" s="90">
        <f t="shared" si="15"/>
        <v>-21218</v>
      </c>
      <c r="H406" s="187">
        <f t="shared" si="16"/>
        <v>-5.8999999999999999E-3</v>
      </c>
      <c r="I406" s="184" t="s">
        <v>951</v>
      </c>
      <c r="J406" s="185" t="s">
        <v>951</v>
      </c>
    </row>
    <row r="407" spans="1:10" x14ac:dyDescent="0.25">
      <c r="A407" s="42" t="s">
        <v>653</v>
      </c>
      <c r="B407" s="28" t="s">
        <v>654</v>
      </c>
      <c r="C407" s="28" t="s">
        <v>448</v>
      </c>
      <c r="D407" s="28" t="s">
        <v>660</v>
      </c>
      <c r="E407" s="69">
        <v>60411</v>
      </c>
      <c r="F407" s="186">
        <v>62154</v>
      </c>
      <c r="G407" s="90">
        <f t="shared" si="15"/>
        <v>1743</v>
      </c>
      <c r="H407" s="187">
        <f t="shared" si="16"/>
        <v>2.8899999999999999E-2</v>
      </c>
      <c r="I407" s="184">
        <v>1</v>
      </c>
      <c r="J407" s="185">
        <v>1</v>
      </c>
    </row>
    <row r="408" spans="1:10" x14ac:dyDescent="0.25">
      <c r="A408" s="42" t="s">
        <v>653</v>
      </c>
      <c r="B408" s="28" t="s">
        <v>654</v>
      </c>
      <c r="C408" s="28" t="s">
        <v>224</v>
      </c>
      <c r="D408" s="28" t="s">
        <v>661</v>
      </c>
      <c r="E408" s="69">
        <v>734976</v>
      </c>
      <c r="F408" s="186">
        <v>716552</v>
      </c>
      <c r="G408" s="90">
        <f t="shared" si="15"/>
        <v>-18424</v>
      </c>
      <c r="H408" s="187">
        <f t="shared" si="16"/>
        <v>-2.5100000000000001E-2</v>
      </c>
      <c r="I408" s="184" t="s">
        <v>951</v>
      </c>
      <c r="J408" s="185" t="s">
        <v>951</v>
      </c>
    </row>
    <row r="409" spans="1:10" x14ac:dyDescent="0.25">
      <c r="A409" s="42" t="s">
        <v>653</v>
      </c>
      <c r="B409" s="28" t="s">
        <v>654</v>
      </c>
      <c r="C409" s="28" t="s">
        <v>461</v>
      </c>
      <c r="D409" s="28" t="s">
        <v>662</v>
      </c>
      <c r="E409" s="69">
        <v>898368</v>
      </c>
      <c r="F409" s="186">
        <v>940414</v>
      </c>
      <c r="G409" s="90">
        <f t="shared" si="15"/>
        <v>42046</v>
      </c>
      <c r="H409" s="187">
        <f t="shared" si="16"/>
        <v>4.6800000000000001E-2</v>
      </c>
      <c r="I409" s="184" t="s">
        <v>951</v>
      </c>
      <c r="J409" s="185" t="s">
        <v>951</v>
      </c>
    </row>
    <row r="410" spans="1:10" x14ac:dyDescent="0.25">
      <c r="A410" s="42" t="s">
        <v>663</v>
      </c>
      <c r="B410" s="28" t="s">
        <v>664</v>
      </c>
      <c r="C410" s="28" t="s">
        <v>509</v>
      </c>
      <c r="D410" s="28" t="s">
        <v>665</v>
      </c>
      <c r="E410" s="69">
        <v>926501</v>
      </c>
      <c r="F410" s="186">
        <v>1112210</v>
      </c>
      <c r="G410" s="90">
        <f t="shared" si="15"/>
        <v>185709</v>
      </c>
      <c r="H410" s="187">
        <f t="shared" si="16"/>
        <v>0.20039999999999999</v>
      </c>
      <c r="I410" s="184" t="s">
        <v>951</v>
      </c>
      <c r="J410" s="185" t="s">
        <v>951</v>
      </c>
    </row>
    <row r="411" spans="1:10" x14ac:dyDescent="0.25">
      <c r="A411" s="42" t="s">
        <v>663</v>
      </c>
      <c r="B411" s="28" t="s">
        <v>664</v>
      </c>
      <c r="C411" s="28" t="s">
        <v>12</v>
      </c>
      <c r="D411" s="28" t="s">
        <v>666</v>
      </c>
      <c r="E411" s="69">
        <v>1165411</v>
      </c>
      <c r="F411" s="186">
        <v>1296156</v>
      </c>
      <c r="G411" s="90">
        <f t="shared" si="15"/>
        <v>130745</v>
      </c>
      <c r="H411" s="187">
        <f t="shared" si="16"/>
        <v>0.11219999999999999</v>
      </c>
      <c r="I411" s="184" t="s">
        <v>951</v>
      </c>
      <c r="J411" s="185" t="s">
        <v>951</v>
      </c>
    </row>
    <row r="412" spans="1:10" x14ac:dyDescent="0.25">
      <c r="A412" s="42" t="s">
        <v>663</v>
      </c>
      <c r="B412" s="28" t="s">
        <v>664</v>
      </c>
      <c r="C412" s="28" t="s">
        <v>667</v>
      </c>
      <c r="D412" s="28" t="s">
        <v>668</v>
      </c>
      <c r="E412" s="69">
        <v>614575</v>
      </c>
      <c r="F412" s="186">
        <v>600695</v>
      </c>
      <c r="G412" s="90">
        <f t="shared" si="15"/>
        <v>-13880</v>
      </c>
      <c r="H412" s="187">
        <f t="shared" si="16"/>
        <v>-2.2599999999999999E-2</v>
      </c>
      <c r="I412" s="184" t="s">
        <v>951</v>
      </c>
      <c r="J412" s="185" t="s">
        <v>951</v>
      </c>
    </row>
    <row r="413" spans="1:10" x14ac:dyDescent="0.25">
      <c r="A413" s="42" t="s">
        <v>663</v>
      </c>
      <c r="B413" s="28" t="s">
        <v>664</v>
      </c>
      <c r="C413" s="28" t="s">
        <v>669</v>
      </c>
      <c r="D413" s="28" t="s">
        <v>670</v>
      </c>
      <c r="E413" s="69">
        <v>412686</v>
      </c>
      <c r="F413" s="186">
        <v>410276</v>
      </c>
      <c r="G413" s="90">
        <f t="shared" si="15"/>
        <v>-2410</v>
      </c>
      <c r="H413" s="187">
        <f t="shared" si="16"/>
        <v>-5.7999999999999996E-3</v>
      </c>
      <c r="I413" s="184" t="s">
        <v>951</v>
      </c>
      <c r="J413" s="185" t="s">
        <v>951</v>
      </c>
    </row>
    <row r="414" spans="1:10" x14ac:dyDescent="0.25">
      <c r="A414" s="188" t="s">
        <v>663</v>
      </c>
      <c r="B414" s="189" t="s">
        <v>664</v>
      </c>
      <c r="C414" s="39" t="s">
        <v>862</v>
      </c>
      <c r="D414" s="189" t="s">
        <v>884</v>
      </c>
      <c r="E414" s="69">
        <v>199226</v>
      </c>
      <c r="F414" s="186">
        <v>227880</v>
      </c>
      <c r="G414" s="90">
        <f t="shared" si="15"/>
        <v>28654</v>
      </c>
      <c r="H414" s="187">
        <f t="shared" ref="H414" si="17">IF(E414=0,100%,ROUND(G414/E414,4))</f>
        <v>0.14380000000000001</v>
      </c>
      <c r="I414" s="184" t="s">
        <v>951</v>
      </c>
      <c r="J414" s="185" t="s">
        <v>951</v>
      </c>
    </row>
    <row r="415" spans="1:10" x14ac:dyDescent="0.25">
      <c r="A415" s="42" t="s">
        <v>663</v>
      </c>
      <c r="B415" s="28" t="s">
        <v>664</v>
      </c>
      <c r="C415" s="28" t="s">
        <v>26</v>
      </c>
      <c r="D415" s="28" t="s">
        <v>671</v>
      </c>
      <c r="E415" s="69">
        <v>2706839</v>
      </c>
      <c r="F415" s="186">
        <v>2827909</v>
      </c>
      <c r="G415" s="90">
        <f t="shared" si="15"/>
        <v>121070</v>
      </c>
      <c r="H415" s="187">
        <f t="shared" si="16"/>
        <v>4.4699999999999997E-2</v>
      </c>
      <c r="I415" s="184" t="s">
        <v>951</v>
      </c>
      <c r="J415" s="185" t="s">
        <v>951</v>
      </c>
    </row>
    <row r="416" spans="1:10" x14ac:dyDescent="0.25">
      <c r="A416" s="42" t="s">
        <v>663</v>
      </c>
      <c r="B416" s="28" t="s">
        <v>664</v>
      </c>
      <c r="C416" s="28" t="s">
        <v>57</v>
      </c>
      <c r="D416" s="28" t="s">
        <v>672</v>
      </c>
      <c r="E416" s="69">
        <v>1005456</v>
      </c>
      <c r="F416" s="186">
        <v>1038821</v>
      </c>
      <c r="G416" s="90">
        <f t="shared" si="15"/>
        <v>33365</v>
      </c>
      <c r="H416" s="187">
        <f t="shared" si="16"/>
        <v>3.32E-2</v>
      </c>
      <c r="I416" s="184" t="s">
        <v>951</v>
      </c>
      <c r="J416" s="185" t="s">
        <v>951</v>
      </c>
    </row>
    <row r="417" spans="1:10" x14ac:dyDescent="0.25">
      <c r="A417" s="42" t="s">
        <v>663</v>
      </c>
      <c r="B417" s="28" t="s">
        <v>664</v>
      </c>
      <c r="C417" s="28" t="s">
        <v>18</v>
      </c>
      <c r="D417" s="28" t="s">
        <v>673</v>
      </c>
      <c r="E417" s="69">
        <v>1224521</v>
      </c>
      <c r="F417" s="186">
        <v>1206318</v>
      </c>
      <c r="G417" s="90">
        <f t="shared" si="15"/>
        <v>-18203</v>
      </c>
      <c r="H417" s="187">
        <f t="shared" si="16"/>
        <v>-1.49E-2</v>
      </c>
      <c r="I417" s="184" t="s">
        <v>951</v>
      </c>
      <c r="J417" s="185" t="s">
        <v>951</v>
      </c>
    </row>
    <row r="418" spans="1:10" x14ac:dyDescent="0.25">
      <c r="A418" s="42" t="s">
        <v>663</v>
      </c>
      <c r="B418" s="28" t="s">
        <v>664</v>
      </c>
      <c r="C418" s="28" t="s">
        <v>368</v>
      </c>
      <c r="D418" s="28" t="s">
        <v>674</v>
      </c>
      <c r="E418" s="69">
        <v>36446</v>
      </c>
      <c r="F418" s="186">
        <v>37597</v>
      </c>
      <c r="G418" s="90">
        <f t="shared" si="15"/>
        <v>1151</v>
      </c>
      <c r="H418" s="187">
        <f t="shared" si="16"/>
        <v>3.1600000000000003E-2</v>
      </c>
      <c r="I418" s="184">
        <v>1</v>
      </c>
      <c r="J418" s="185">
        <v>1</v>
      </c>
    </row>
    <row r="419" spans="1:10" x14ac:dyDescent="0.25">
      <c r="A419" s="42" t="s">
        <v>663</v>
      </c>
      <c r="B419" s="28" t="s">
        <v>664</v>
      </c>
      <c r="C419" s="28" t="s">
        <v>233</v>
      </c>
      <c r="D419" s="28" t="s">
        <v>675</v>
      </c>
      <c r="E419" s="69">
        <v>1680194</v>
      </c>
      <c r="F419" s="186">
        <v>1691524</v>
      </c>
      <c r="G419" s="90">
        <f t="shared" si="15"/>
        <v>11330</v>
      </c>
      <c r="H419" s="187">
        <f t="shared" si="16"/>
        <v>6.7000000000000002E-3</v>
      </c>
      <c r="I419" s="184" t="s">
        <v>951</v>
      </c>
      <c r="J419" s="185" t="s">
        <v>951</v>
      </c>
    </row>
    <row r="420" spans="1:10" x14ac:dyDescent="0.25">
      <c r="A420" s="42" t="s">
        <v>663</v>
      </c>
      <c r="B420" s="28" t="s">
        <v>664</v>
      </c>
      <c r="C420" s="28" t="s">
        <v>20</v>
      </c>
      <c r="D420" s="28" t="s">
        <v>676</v>
      </c>
      <c r="E420" s="69">
        <v>248556</v>
      </c>
      <c r="F420" s="186">
        <v>473646</v>
      </c>
      <c r="G420" s="90">
        <f t="shared" si="15"/>
        <v>225090</v>
      </c>
      <c r="H420" s="187">
        <f t="shared" si="16"/>
        <v>0.90559999999999996</v>
      </c>
      <c r="I420" s="184" t="s">
        <v>951</v>
      </c>
      <c r="J420" s="185" t="s">
        <v>951</v>
      </c>
    </row>
    <row r="421" spans="1:10" x14ac:dyDescent="0.25">
      <c r="A421" s="42" t="s">
        <v>663</v>
      </c>
      <c r="B421" s="28" t="s">
        <v>664</v>
      </c>
      <c r="C421" s="28" t="s">
        <v>677</v>
      </c>
      <c r="D421" s="28" t="s">
        <v>678</v>
      </c>
      <c r="E421" s="69">
        <v>1293989</v>
      </c>
      <c r="F421" s="186">
        <v>1288717</v>
      </c>
      <c r="G421" s="90">
        <f t="shared" si="15"/>
        <v>-5272</v>
      </c>
      <c r="H421" s="187">
        <f t="shared" si="16"/>
        <v>-4.1000000000000003E-3</v>
      </c>
      <c r="I421" s="184" t="s">
        <v>951</v>
      </c>
      <c r="J421" s="185" t="s">
        <v>951</v>
      </c>
    </row>
    <row r="422" spans="1:10" x14ac:dyDescent="0.25">
      <c r="A422" s="42" t="s">
        <v>663</v>
      </c>
      <c r="B422" s="28" t="s">
        <v>664</v>
      </c>
      <c r="C422" s="28" t="s">
        <v>22</v>
      </c>
      <c r="D422" s="28" t="s">
        <v>679</v>
      </c>
      <c r="E422" s="69">
        <v>1437760</v>
      </c>
      <c r="F422" s="186">
        <v>1640568</v>
      </c>
      <c r="G422" s="90">
        <f t="shared" si="15"/>
        <v>202808</v>
      </c>
      <c r="H422" s="187">
        <f t="shared" si="16"/>
        <v>0.1411</v>
      </c>
      <c r="I422" s="184" t="s">
        <v>951</v>
      </c>
      <c r="J422" s="185" t="s">
        <v>951</v>
      </c>
    </row>
    <row r="423" spans="1:10" x14ac:dyDescent="0.25">
      <c r="A423" s="42" t="s">
        <v>663</v>
      </c>
      <c r="B423" s="28" t="s">
        <v>664</v>
      </c>
      <c r="C423" s="28" t="s">
        <v>680</v>
      </c>
      <c r="D423" s="28" t="s">
        <v>681</v>
      </c>
      <c r="E423" s="69">
        <v>561399</v>
      </c>
      <c r="F423" s="186">
        <v>563675</v>
      </c>
      <c r="G423" s="90">
        <f t="shared" si="15"/>
        <v>2276</v>
      </c>
      <c r="H423" s="187">
        <f t="shared" si="16"/>
        <v>4.1000000000000003E-3</v>
      </c>
      <c r="I423" s="184" t="s">
        <v>951</v>
      </c>
      <c r="J423" s="185" t="s">
        <v>951</v>
      </c>
    </row>
    <row r="424" spans="1:10" x14ac:dyDescent="0.25">
      <c r="A424" s="42" t="s">
        <v>663</v>
      </c>
      <c r="B424" s="28" t="s">
        <v>664</v>
      </c>
      <c r="C424" s="28" t="s">
        <v>71</v>
      </c>
      <c r="D424" s="28" t="s">
        <v>682</v>
      </c>
      <c r="E424" s="69">
        <v>9487664</v>
      </c>
      <c r="F424" s="186">
        <v>9653716</v>
      </c>
      <c r="G424" s="90">
        <f t="shared" si="15"/>
        <v>166052</v>
      </c>
      <c r="H424" s="187">
        <f t="shared" si="16"/>
        <v>1.7500000000000002E-2</v>
      </c>
      <c r="I424" s="184" t="s">
        <v>951</v>
      </c>
      <c r="J424" s="185" t="s">
        <v>951</v>
      </c>
    </row>
    <row r="425" spans="1:10" x14ac:dyDescent="0.25">
      <c r="A425" s="42" t="s">
        <v>683</v>
      </c>
      <c r="B425" s="28" t="s">
        <v>684</v>
      </c>
      <c r="C425" s="28" t="s">
        <v>26</v>
      </c>
      <c r="D425" s="28" t="s">
        <v>685</v>
      </c>
      <c r="E425" s="69">
        <v>1162881</v>
      </c>
      <c r="F425" s="186">
        <v>1321332</v>
      </c>
      <c r="G425" s="90">
        <f t="shared" si="15"/>
        <v>158451</v>
      </c>
      <c r="H425" s="187">
        <f t="shared" si="16"/>
        <v>0.1363</v>
      </c>
      <c r="I425" s="184" t="s">
        <v>951</v>
      </c>
      <c r="J425" s="185" t="s">
        <v>951</v>
      </c>
    </row>
    <row r="426" spans="1:10" x14ac:dyDescent="0.25">
      <c r="A426" s="42" t="s">
        <v>683</v>
      </c>
      <c r="B426" s="28" t="s">
        <v>684</v>
      </c>
      <c r="C426" s="28" t="s">
        <v>67</v>
      </c>
      <c r="D426" s="28" t="s">
        <v>686</v>
      </c>
      <c r="E426" s="69">
        <v>1773340</v>
      </c>
      <c r="F426" s="186">
        <v>1912026</v>
      </c>
      <c r="G426" s="90">
        <f t="shared" si="15"/>
        <v>138686</v>
      </c>
      <c r="H426" s="187">
        <f t="shared" si="16"/>
        <v>7.8200000000000006E-2</v>
      </c>
      <c r="I426" s="184" t="s">
        <v>951</v>
      </c>
      <c r="J426" s="185" t="s">
        <v>951</v>
      </c>
    </row>
    <row r="427" spans="1:10" x14ac:dyDescent="0.25">
      <c r="A427" s="42" t="s">
        <v>683</v>
      </c>
      <c r="B427" s="28" t="s">
        <v>684</v>
      </c>
      <c r="C427" s="28" t="s">
        <v>168</v>
      </c>
      <c r="D427" s="28" t="s">
        <v>687</v>
      </c>
      <c r="E427" s="69">
        <v>6625744</v>
      </c>
      <c r="F427" s="186">
        <v>6588313</v>
      </c>
      <c r="G427" s="90">
        <f t="shared" si="15"/>
        <v>-37431</v>
      </c>
      <c r="H427" s="187">
        <f t="shared" si="16"/>
        <v>-5.5999999999999999E-3</v>
      </c>
      <c r="I427" s="184" t="s">
        <v>951</v>
      </c>
      <c r="J427" s="185" t="s">
        <v>951</v>
      </c>
    </row>
    <row r="428" spans="1:10" x14ac:dyDescent="0.25">
      <c r="A428" s="42" t="s">
        <v>683</v>
      </c>
      <c r="B428" s="28" t="s">
        <v>684</v>
      </c>
      <c r="C428" s="28" t="s">
        <v>41</v>
      </c>
      <c r="D428" s="28" t="s">
        <v>688</v>
      </c>
      <c r="E428" s="69">
        <v>9305952</v>
      </c>
      <c r="F428" s="186">
        <v>9170388</v>
      </c>
      <c r="G428" s="90">
        <f t="shared" si="15"/>
        <v>-135564</v>
      </c>
      <c r="H428" s="187">
        <f t="shared" si="16"/>
        <v>-1.46E-2</v>
      </c>
      <c r="I428" s="184" t="s">
        <v>951</v>
      </c>
      <c r="J428" s="185" t="s">
        <v>951</v>
      </c>
    </row>
    <row r="429" spans="1:10" x14ac:dyDescent="0.25">
      <c r="A429" s="42" t="s">
        <v>683</v>
      </c>
      <c r="B429" s="28" t="s">
        <v>684</v>
      </c>
      <c r="C429" s="28" t="s">
        <v>689</v>
      </c>
      <c r="D429" s="28" t="s">
        <v>690</v>
      </c>
      <c r="E429" s="69">
        <v>2868797</v>
      </c>
      <c r="F429" s="186">
        <v>2735310</v>
      </c>
      <c r="G429" s="90">
        <f t="shared" si="15"/>
        <v>-133487</v>
      </c>
      <c r="H429" s="187">
        <f t="shared" si="16"/>
        <v>-4.65E-2</v>
      </c>
      <c r="I429" s="184" t="s">
        <v>951</v>
      </c>
      <c r="J429" s="185" t="s">
        <v>951</v>
      </c>
    </row>
    <row r="430" spans="1:10" x14ac:dyDescent="0.25">
      <c r="A430" s="42" t="s">
        <v>683</v>
      </c>
      <c r="B430" s="28" t="s">
        <v>684</v>
      </c>
      <c r="C430" s="28" t="s">
        <v>22</v>
      </c>
      <c r="D430" s="28" t="s">
        <v>691</v>
      </c>
      <c r="E430" s="69">
        <v>1280930</v>
      </c>
      <c r="F430" s="186">
        <v>1332317</v>
      </c>
      <c r="G430" s="90">
        <f t="shared" si="15"/>
        <v>51387</v>
      </c>
      <c r="H430" s="187">
        <f t="shared" si="16"/>
        <v>4.0099999999999997E-2</v>
      </c>
      <c r="I430" s="184" t="s">
        <v>951</v>
      </c>
      <c r="J430" s="185" t="s">
        <v>951</v>
      </c>
    </row>
    <row r="431" spans="1:10" x14ac:dyDescent="0.25">
      <c r="A431" s="42" t="s">
        <v>683</v>
      </c>
      <c r="B431" s="28" t="s">
        <v>684</v>
      </c>
      <c r="C431" s="28" t="s">
        <v>355</v>
      </c>
      <c r="D431" s="28" t="s">
        <v>692</v>
      </c>
      <c r="E431" s="69">
        <v>1039054</v>
      </c>
      <c r="F431" s="186">
        <v>991477</v>
      </c>
      <c r="G431" s="90">
        <f t="shared" si="15"/>
        <v>-47577</v>
      </c>
      <c r="H431" s="187">
        <f t="shared" si="16"/>
        <v>-4.58E-2</v>
      </c>
      <c r="I431" s="184" t="s">
        <v>951</v>
      </c>
      <c r="J431" s="185" t="s">
        <v>951</v>
      </c>
    </row>
    <row r="432" spans="1:10" x14ac:dyDescent="0.25">
      <c r="A432" s="42" t="s">
        <v>693</v>
      </c>
      <c r="B432" s="28" t="s">
        <v>694</v>
      </c>
      <c r="C432" s="28" t="s">
        <v>153</v>
      </c>
      <c r="D432" s="28" t="s">
        <v>695</v>
      </c>
      <c r="E432" s="69">
        <v>1406479</v>
      </c>
      <c r="F432" s="186">
        <v>1413801</v>
      </c>
      <c r="G432" s="90">
        <f t="shared" si="15"/>
        <v>7322</v>
      </c>
      <c r="H432" s="187">
        <f t="shared" si="16"/>
        <v>5.1999999999999998E-3</v>
      </c>
      <c r="I432" s="184" t="s">
        <v>951</v>
      </c>
      <c r="J432" s="185" t="s">
        <v>951</v>
      </c>
    </row>
    <row r="433" spans="1:10" x14ac:dyDescent="0.25">
      <c r="A433" s="42" t="s">
        <v>693</v>
      </c>
      <c r="B433" s="28" t="s">
        <v>694</v>
      </c>
      <c r="C433" s="28" t="s">
        <v>393</v>
      </c>
      <c r="D433" s="28" t="s">
        <v>273</v>
      </c>
      <c r="E433" s="69">
        <v>617217</v>
      </c>
      <c r="F433" s="186">
        <v>656199</v>
      </c>
      <c r="G433" s="90">
        <f t="shared" si="15"/>
        <v>38982</v>
      </c>
      <c r="H433" s="187">
        <f t="shared" si="16"/>
        <v>6.3200000000000006E-2</v>
      </c>
      <c r="I433" s="184" t="s">
        <v>951</v>
      </c>
      <c r="J433" s="185" t="s">
        <v>951</v>
      </c>
    </row>
    <row r="434" spans="1:10" x14ac:dyDescent="0.25">
      <c r="A434" s="42" t="s">
        <v>693</v>
      </c>
      <c r="B434" s="28" t="s">
        <v>694</v>
      </c>
      <c r="C434" s="28" t="s">
        <v>12</v>
      </c>
      <c r="D434" s="28" t="s">
        <v>696</v>
      </c>
      <c r="E434" s="69">
        <v>1387356</v>
      </c>
      <c r="F434" s="186">
        <v>1415940</v>
      </c>
      <c r="G434" s="90">
        <f t="shared" si="15"/>
        <v>28584</v>
      </c>
      <c r="H434" s="187">
        <f t="shared" si="16"/>
        <v>2.06E-2</v>
      </c>
      <c r="I434" s="184" t="s">
        <v>951</v>
      </c>
      <c r="J434" s="185" t="s">
        <v>951</v>
      </c>
    </row>
    <row r="435" spans="1:10" x14ac:dyDescent="0.25">
      <c r="A435" s="42" t="s">
        <v>693</v>
      </c>
      <c r="B435" s="28" t="s">
        <v>694</v>
      </c>
      <c r="C435" s="28" t="s">
        <v>14</v>
      </c>
      <c r="D435" s="28" t="s">
        <v>697</v>
      </c>
      <c r="E435" s="69">
        <v>1467606</v>
      </c>
      <c r="F435" s="186">
        <v>1453598</v>
      </c>
      <c r="G435" s="90">
        <f t="shared" si="15"/>
        <v>-14008</v>
      </c>
      <c r="H435" s="187">
        <f t="shared" si="16"/>
        <v>-9.4999999999999998E-3</v>
      </c>
      <c r="I435" s="184" t="s">
        <v>951</v>
      </c>
      <c r="J435" s="185" t="s">
        <v>951</v>
      </c>
    </row>
    <row r="436" spans="1:10" x14ac:dyDescent="0.25">
      <c r="A436" s="42" t="s">
        <v>693</v>
      </c>
      <c r="B436" s="28" t="s">
        <v>694</v>
      </c>
      <c r="C436" s="28" t="s">
        <v>26</v>
      </c>
      <c r="D436" s="28" t="s">
        <v>698</v>
      </c>
      <c r="E436" s="69">
        <v>6267900</v>
      </c>
      <c r="F436" s="186">
        <v>6195883</v>
      </c>
      <c r="G436" s="90">
        <f t="shared" si="15"/>
        <v>-72017</v>
      </c>
      <c r="H436" s="187">
        <f t="shared" si="16"/>
        <v>-1.15E-2</v>
      </c>
      <c r="I436" s="184" t="s">
        <v>951</v>
      </c>
      <c r="J436" s="185" t="s">
        <v>951</v>
      </c>
    </row>
    <row r="437" spans="1:10" x14ac:dyDescent="0.25">
      <c r="A437" s="42" t="s">
        <v>693</v>
      </c>
      <c r="B437" s="28" t="s">
        <v>694</v>
      </c>
      <c r="C437" s="28" t="s">
        <v>57</v>
      </c>
      <c r="D437" s="28" t="s">
        <v>699</v>
      </c>
      <c r="E437" s="69">
        <v>2639265</v>
      </c>
      <c r="F437" s="186">
        <v>2613793</v>
      </c>
      <c r="G437" s="90">
        <f t="shared" si="15"/>
        <v>-25472</v>
      </c>
      <c r="H437" s="187">
        <f t="shared" si="16"/>
        <v>-9.7000000000000003E-3</v>
      </c>
      <c r="I437" s="184" t="s">
        <v>951</v>
      </c>
      <c r="J437" s="185" t="s">
        <v>951</v>
      </c>
    </row>
    <row r="438" spans="1:10" x14ac:dyDescent="0.25">
      <c r="A438" s="42" t="s">
        <v>693</v>
      </c>
      <c r="B438" s="28" t="s">
        <v>694</v>
      </c>
      <c r="C438" s="28" t="s">
        <v>79</v>
      </c>
      <c r="D438" s="28" t="s">
        <v>700</v>
      </c>
      <c r="E438" s="69">
        <v>4527520</v>
      </c>
      <c r="F438" s="186">
        <v>4560765</v>
      </c>
      <c r="G438" s="90">
        <f t="shared" si="15"/>
        <v>33245</v>
      </c>
      <c r="H438" s="187">
        <f t="shared" si="16"/>
        <v>7.3000000000000001E-3</v>
      </c>
      <c r="I438" s="184" t="s">
        <v>951</v>
      </c>
      <c r="J438" s="185" t="s">
        <v>951</v>
      </c>
    </row>
    <row r="439" spans="1:10" x14ac:dyDescent="0.25">
      <c r="A439" s="42" t="s">
        <v>693</v>
      </c>
      <c r="B439" s="28" t="s">
        <v>694</v>
      </c>
      <c r="C439" s="28" t="s">
        <v>16</v>
      </c>
      <c r="D439" s="28" t="s">
        <v>701</v>
      </c>
      <c r="E439" s="69">
        <v>908222</v>
      </c>
      <c r="F439" s="186">
        <v>909674</v>
      </c>
      <c r="G439" s="90">
        <f t="shared" si="15"/>
        <v>1452</v>
      </c>
      <c r="H439" s="187">
        <f t="shared" si="16"/>
        <v>1.6000000000000001E-3</v>
      </c>
      <c r="I439" s="184" t="s">
        <v>951</v>
      </c>
      <c r="J439" s="185" t="s">
        <v>951</v>
      </c>
    </row>
    <row r="440" spans="1:10" x14ac:dyDescent="0.25">
      <c r="A440" s="42" t="s">
        <v>693</v>
      </c>
      <c r="B440" s="28" t="s">
        <v>694</v>
      </c>
      <c r="C440" s="28" t="s">
        <v>82</v>
      </c>
      <c r="D440" s="28" t="s">
        <v>702</v>
      </c>
      <c r="E440" s="69">
        <v>926815</v>
      </c>
      <c r="F440" s="186">
        <v>1073919</v>
      </c>
      <c r="G440" s="90">
        <f t="shared" si="15"/>
        <v>147104</v>
      </c>
      <c r="H440" s="187">
        <f t="shared" si="16"/>
        <v>0.15870000000000001</v>
      </c>
      <c r="I440" s="184" t="s">
        <v>951</v>
      </c>
      <c r="J440" s="185" t="s">
        <v>951</v>
      </c>
    </row>
    <row r="441" spans="1:10" x14ac:dyDescent="0.25">
      <c r="A441" s="42" t="s">
        <v>693</v>
      </c>
      <c r="B441" s="28" t="s">
        <v>694</v>
      </c>
      <c r="C441" s="28" t="s">
        <v>484</v>
      </c>
      <c r="D441" s="28" t="s">
        <v>703</v>
      </c>
      <c r="E441" s="69">
        <v>8263919</v>
      </c>
      <c r="F441" s="186">
        <v>8191200</v>
      </c>
      <c r="G441" s="90">
        <f t="shared" si="15"/>
        <v>-72719</v>
      </c>
      <c r="H441" s="187">
        <f t="shared" si="16"/>
        <v>-8.8000000000000005E-3</v>
      </c>
      <c r="I441" s="184" t="s">
        <v>951</v>
      </c>
      <c r="J441" s="185" t="s">
        <v>951</v>
      </c>
    </row>
    <row r="442" spans="1:10" x14ac:dyDescent="0.25">
      <c r="A442" s="42" t="s">
        <v>693</v>
      </c>
      <c r="B442" s="28" t="s">
        <v>694</v>
      </c>
      <c r="C442" s="28" t="s">
        <v>30</v>
      </c>
      <c r="D442" s="28" t="s">
        <v>704</v>
      </c>
      <c r="E442" s="69">
        <v>13241268</v>
      </c>
      <c r="F442" s="186">
        <v>13845063</v>
      </c>
      <c r="G442" s="90">
        <f t="shared" si="15"/>
        <v>603795</v>
      </c>
      <c r="H442" s="187">
        <f t="shared" si="16"/>
        <v>4.5600000000000002E-2</v>
      </c>
      <c r="I442" s="184" t="s">
        <v>951</v>
      </c>
      <c r="J442" s="185" t="s">
        <v>951</v>
      </c>
    </row>
    <row r="443" spans="1:10" x14ac:dyDescent="0.25">
      <c r="A443" s="42" t="s">
        <v>693</v>
      </c>
      <c r="B443" s="28" t="s">
        <v>694</v>
      </c>
      <c r="C443" s="28" t="s">
        <v>705</v>
      </c>
      <c r="D443" s="28" t="s">
        <v>706</v>
      </c>
      <c r="E443" s="69">
        <v>1011138</v>
      </c>
      <c r="F443" s="186">
        <v>1134690</v>
      </c>
      <c r="G443" s="90">
        <f t="shared" si="15"/>
        <v>123552</v>
      </c>
      <c r="H443" s="187">
        <f t="shared" si="16"/>
        <v>0.1222</v>
      </c>
      <c r="I443" s="184" t="s">
        <v>951</v>
      </c>
      <c r="J443" s="185" t="s">
        <v>951</v>
      </c>
    </row>
    <row r="444" spans="1:10" x14ac:dyDescent="0.25">
      <c r="A444" s="42" t="s">
        <v>693</v>
      </c>
      <c r="B444" s="28" t="s">
        <v>694</v>
      </c>
      <c r="C444" s="28" t="s">
        <v>707</v>
      </c>
      <c r="D444" s="28" t="s">
        <v>708</v>
      </c>
      <c r="E444" s="69">
        <v>512297</v>
      </c>
      <c r="F444" s="186">
        <v>514251</v>
      </c>
      <c r="G444" s="90">
        <f t="shared" si="15"/>
        <v>1954</v>
      </c>
      <c r="H444" s="187">
        <f t="shared" si="16"/>
        <v>3.8E-3</v>
      </c>
      <c r="I444" s="184" t="s">
        <v>951</v>
      </c>
      <c r="J444" s="185" t="s">
        <v>951</v>
      </c>
    </row>
    <row r="445" spans="1:10" x14ac:dyDescent="0.25">
      <c r="A445" s="42" t="s">
        <v>693</v>
      </c>
      <c r="B445" s="28" t="s">
        <v>694</v>
      </c>
      <c r="C445" s="28" t="s">
        <v>709</v>
      </c>
      <c r="D445" s="28" t="s">
        <v>710</v>
      </c>
      <c r="E445" s="69">
        <v>1139738</v>
      </c>
      <c r="F445" s="186">
        <v>1143470</v>
      </c>
      <c r="G445" s="90">
        <f t="shared" si="15"/>
        <v>3732</v>
      </c>
      <c r="H445" s="187">
        <f t="shared" si="16"/>
        <v>3.3E-3</v>
      </c>
      <c r="I445" s="184" t="s">
        <v>951</v>
      </c>
      <c r="J445" s="185" t="s">
        <v>951</v>
      </c>
    </row>
    <row r="446" spans="1:10" x14ac:dyDescent="0.25">
      <c r="A446" s="42" t="s">
        <v>711</v>
      </c>
      <c r="B446" s="28" t="s">
        <v>712</v>
      </c>
      <c r="C446" s="28" t="s">
        <v>649</v>
      </c>
      <c r="D446" s="28" t="s">
        <v>713</v>
      </c>
      <c r="E446" s="69">
        <v>354448</v>
      </c>
      <c r="F446" s="186">
        <v>347238</v>
      </c>
      <c r="G446" s="90">
        <f t="shared" si="15"/>
        <v>-7210</v>
      </c>
      <c r="H446" s="187">
        <f t="shared" si="16"/>
        <v>-2.0299999999999999E-2</v>
      </c>
      <c r="I446" s="184" t="s">
        <v>951</v>
      </c>
      <c r="J446" s="185" t="s">
        <v>951</v>
      </c>
    </row>
    <row r="447" spans="1:10" x14ac:dyDescent="0.25">
      <c r="A447" s="42" t="s">
        <v>711</v>
      </c>
      <c r="B447" s="28" t="s">
        <v>712</v>
      </c>
      <c r="C447" s="28" t="s">
        <v>201</v>
      </c>
      <c r="D447" s="28" t="s">
        <v>714</v>
      </c>
      <c r="E447" s="69">
        <v>422059</v>
      </c>
      <c r="F447" s="186">
        <v>405723</v>
      </c>
      <c r="G447" s="90">
        <f t="shared" si="15"/>
        <v>-16336</v>
      </c>
      <c r="H447" s="187">
        <f t="shared" si="16"/>
        <v>-3.8699999999999998E-2</v>
      </c>
      <c r="I447" s="184" t="s">
        <v>951</v>
      </c>
      <c r="J447" s="185" t="s">
        <v>951</v>
      </c>
    </row>
    <row r="448" spans="1:10" x14ac:dyDescent="0.25">
      <c r="A448" s="42" t="s">
        <v>711</v>
      </c>
      <c r="B448" s="28" t="s">
        <v>712</v>
      </c>
      <c r="C448" s="28" t="s">
        <v>715</v>
      </c>
      <c r="D448" s="28" t="s">
        <v>716</v>
      </c>
      <c r="E448" s="69">
        <v>363539</v>
      </c>
      <c r="F448" s="186">
        <v>347863</v>
      </c>
      <c r="G448" s="90">
        <f t="shared" si="15"/>
        <v>-15676</v>
      </c>
      <c r="H448" s="187">
        <f t="shared" si="16"/>
        <v>-4.3099999999999999E-2</v>
      </c>
      <c r="I448" s="184" t="s">
        <v>951</v>
      </c>
      <c r="J448" s="185" t="s">
        <v>951</v>
      </c>
    </row>
    <row r="449" spans="1:10" x14ac:dyDescent="0.25">
      <c r="A449" s="42" t="s">
        <v>711</v>
      </c>
      <c r="B449" s="28" t="s">
        <v>712</v>
      </c>
      <c r="C449" s="28" t="s">
        <v>26</v>
      </c>
      <c r="D449" s="28" t="s">
        <v>717</v>
      </c>
      <c r="E449" s="69">
        <v>2462488</v>
      </c>
      <c r="F449" s="186">
        <v>2592191</v>
      </c>
      <c r="G449" s="90">
        <f t="shared" si="15"/>
        <v>129703</v>
      </c>
      <c r="H449" s="187">
        <f t="shared" si="16"/>
        <v>5.2699999999999997E-2</v>
      </c>
      <c r="I449" s="184" t="s">
        <v>951</v>
      </c>
      <c r="J449" s="185" t="s">
        <v>951</v>
      </c>
    </row>
    <row r="450" spans="1:10" x14ac:dyDescent="0.25">
      <c r="A450" s="42" t="s">
        <v>711</v>
      </c>
      <c r="B450" s="28" t="s">
        <v>712</v>
      </c>
      <c r="C450" s="28" t="s">
        <v>185</v>
      </c>
      <c r="D450" s="28" t="s">
        <v>718</v>
      </c>
      <c r="E450" s="69">
        <v>1770026</v>
      </c>
      <c r="F450" s="186">
        <v>1935115</v>
      </c>
      <c r="G450" s="90">
        <f t="shared" si="15"/>
        <v>165089</v>
      </c>
      <c r="H450" s="187">
        <f t="shared" si="16"/>
        <v>9.3299999999999994E-2</v>
      </c>
      <c r="I450" s="184" t="s">
        <v>951</v>
      </c>
      <c r="J450" s="185" t="s">
        <v>951</v>
      </c>
    </row>
    <row r="451" spans="1:10" x14ac:dyDescent="0.25">
      <c r="A451" s="42" t="s">
        <v>711</v>
      </c>
      <c r="B451" s="28" t="s">
        <v>712</v>
      </c>
      <c r="C451" s="28" t="s">
        <v>352</v>
      </c>
      <c r="D451" s="28" t="s">
        <v>719</v>
      </c>
      <c r="E451" s="69">
        <v>3660223</v>
      </c>
      <c r="F451" s="186">
        <v>3757012</v>
      </c>
      <c r="G451" s="90">
        <f t="shared" si="15"/>
        <v>96789</v>
      </c>
      <c r="H451" s="187">
        <f t="shared" si="16"/>
        <v>2.64E-2</v>
      </c>
      <c r="I451" s="184" t="s">
        <v>951</v>
      </c>
      <c r="J451" s="185" t="s">
        <v>951</v>
      </c>
    </row>
    <row r="452" spans="1:10" x14ac:dyDescent="0.25">
      <c r="A452" s="42" t="s">
        <v>711</v>
      </c>
      <c r="B452" s="28" t="s">
        <v>712</v>
      </c>
      <c r="C452" s="28" t="s">
        <v>47</v>
      </c>
      <c r="D452" s="28" t="s">
        <v>720</v>
      </c>
      <c r="E452" s="69">
        <v>1060322</v>
      </c>
      <c r="F452" s="186">
        <v>1050527</v>
      </c>
      <c r="G452" s="90">
        <f t="shared" si="15"/>
        <v>-9795</v>
      </c>
      <c r="H452" s="187">
        <f t="shared" si="16"/>
        <v>-9.1999999999999998E-3</v>
      </c>
      <c r="I452" s="184" t="s">
        <v>951</v>
      </c>
      <c r="J452" s="185" t="s">
        <v>951</v>
      </c>
    </row>
    <row r="453" spans="1:10" x14ac:dyDescent="0.25">
      <c r="A453" s="42" t="s">
        <v>721</v>
      </c>
      <c r="B453" s="28" t="s">
        <v>722</v>
      </c>
      <c r="C453" s="28" t="s">
        <v>79</v>
      </c>
      <c r="D453" s="28" t="s">
        <v>723</v>
      </c>
      <c r="E453" s="69">
        <v>91059</v>
      </c>
      <c r="F453" s="186">
        <v>93991</v>
      </c>
      <c r="G453" s="90">
        <f t="shared" si="15"/>
        <v>2932</v>
      </c>
      <c r="H453" s="187">
        <f t="shared" si="16"/>
        <v>3.2199999999999999E-2</v>
      </c>
      <c r="I453" s="184">
        <v>1</v>
      </c>
      <c r="J453" s="185" t="s">
        <v>951</v>
      </c>
    </row>
    <row r="454" spans="1:10" x14ac:dyDescent="0.25">
      <c r="A454" s="42" t="s">
        <v>721</v>
      </c>
      <c r="B454" s="28" t="s">
        <v>722</v>
      </c>
      <c r="C454" s="28" t="s">
        <v>59</v>
      </c>
      <c r="D454" s="28" t="s">
        <v>724</v>
      </c>
      <c r="E454" s="69">
        <v>14624</v>
      </c>
      <c r="F454" s="186">
        <v>14624</v>
      </c>
      <c r="G454" s="90">
        <f t="shared" si="15"/>
        <v>0</v>
      </c>
      <c r="H454" s="187">
        <f t="shared" si="16"/>
        <v>0</v>
      </c>
      <c r="I454" s="184">
        <v>1</v>
      </c>
      <c r="J454" s="185">
        <v>1</v>
      </c>
    </row>
    <row r="455" spans="1:10" x14ac:dyDescent="0.25">
      <c r="A455" s="42" t="s">
        <v>721</v>
      </c>
      <c r="B455" s="28" t="s">
        <v>722</v>
      </c>
      <c r="C455" s="28" t="s">
        <v>37</v>
      </c>
      <c r="D455" s="28" t="s">
        <v>725</v>
      </c>
      <c r="E455" s="69">
        <v>40241</v>
      </c>
      <c r="F455" s="186">
        <v>41721</v>
      </c>
      <c r="G455" s="90">
        <f t="shared" si="15"/>
        <v>1480</v>
      </c>
      <c r="H455" s="187">
        <f t="shared" si="16"/>
        <v>3.6799999999999999E-2</v>
      </c>
      <c r="I455" s="184">
        <v>1</v>
      </c>
      <c r="J455" s="185">
        <v>1</v>
      </c>
    </row>
    <row r="456" spans="1:10" x14ac:dyDescent="0.25">
      <c r="A456" s="42" t="s">
        <v>721</v>
      </c>
      <c r="B456" s="28" t="s">
        <v>722</v>
      </c>
      <c r="C456" s="28" t="s">
        <v>39</v>
      </c>
      <c r="D456" s="28" t="s">
        <v>726</v>
      </c>
      <c r="E456" s="69">
        <v>0</v>
      </c>
      <c r="F456" s="186">
        <v>19930</v>
      </c>
      <c r="G456" s="90">
        <f t="shared" si="15"/>
        <v>19930</v>
      </c>
      <c r="H456" s="187">
        <f>IF(E456=0,0,(ROUND(G456/E456,4)))</f>
        <v>0</v>
      </c>
      <c r="I456" s="184">
        <v>1</v>
      </c>
      <c r="J456" s="185">
        <v>1</v>
      </c>
    </row>
    <row r="457" spans="1:10" x14ac:dyDescent="0.25">
      <c r="A457" s="42" t="s">
        <v>721</v>
      </c>
      <c r="B457" s="28" t="s">
        <v>722</v>
      </c>
      <c r="C457" s="28" t="s">
        <v>343</v>
      </c>
      <c r="D457" s="28" t="s">
        <v>727</v>
      </c>
      <c r="E457" s="69">
        <v>21406</v>
      </c>
      <c r="F457" s="186">
        <v>22518</v>
      </c>
      <c r="G457" s="90">
        <f t="shared" si="15"/>
        <v>1112</v>
      </c>
      <c r="H457" s="187">
        <f t="shared" si="16"/>
        <v>5.1900000000000002E-2</v>
      </c>
      <c r="I457" s="184">
        <v>1</v>
      </c>
      <c r="J457" s="185">
        <v>1</v>
      </c>
    </row>
    <row r="458" spans="1:10" x14ac:dyDescent="0.25">
      <c r="A458" s="42" t="s">
        <v>728</v>
      </c>
      <c r="B458" s="28" t="s">
        <v>729</v>
      </c>
      <c r="C458" s="28" t="s">
        <v>509</v>
      </c>
      <c r="D458" s="28" t="s">
        <v>730</v>
      </c>
      <c r="E458" s="69">
        <v>1069777</v>
      </c>
      <c r="F458" s="186">
        <v>1198234</v>
      </c>
      <c r="G458" s="90">
        <f t="shared" si="15"/>
        <v>128457</v>
      </c>
      <c r="H458" s="187">
        <f t="shared" si="16"/>
        <v>0.1201</v>
      </c>
      <c r="I458" s="184" t="s">
        <v>951</v>
      </c>
      <c r="J458" s="185" t="s">
        <v>951</v>
      </c>
    </row>
    <row r="459" spans="1:10" x14ac:dyDescent="0.25">
      <c r="A459" s="42" t="s">
        <v>728</v>
      </c>
      <c r="B459" s="28" t="s">
        <v>729</v>
      </c>
      <c r="C459" s="28" t="s">
        <v>26</v>
      </c>
      <c r="D459" s="28" t="s">
        <v>731</v>
      </c>
      <c r="E459" s="69">
        <v>10615361</v>
      </c>
      <c r="F459" s="186">
        <v>10439247</v>
      </c>
      <c r="G459" s="90">
        <f t="shared" si="15"/>
        <v>-176114</v>
      </c>
      <c r="H459" s="187">
        <f t="shared" si="16"/>
        <v>-1.66E-2</v>
      </c>
      <c r="I459" s="184" t="s">
        <v>951</v>
      </c>
      <c r="J459" s="185" t="s">
        <v>951</v>
      </c>
    </row>
    <row r="460" spans="1:10" x14ac:dyDescent="0.25">
      <c r="A460" s="42" t="s">
        <v>728</v>
      </c>
      <c r="B460" s="28" t="s">
        <v>729</v>
      </c>
      <c r="C460" s="28" t="s">
        <v>57</v>
      </c>
      <c r="D460" s="28" t="s">
        <v>732</v>
      </c>
      <c r="E460" s="69">
        <v>3130341</v>
      </c>
      <c r="F460" s="186">
        <v>3390733</v>
      </c>
      <c r="G460" s="90">
        <f t="shared" si="15"/>
        <v>260392</v>
      </c>
      <c r="H460" s="187">
        <f t="shared" si="16"/>
        <v>8.3199999999999996E-2</v>
      </c>
      <c r="I460" s="184" t="s">
        <v>951</v>
      </c>
      <c r="J460" s="185" t="s">
        <v>951</v>
      </c>
    </row>
    <row r="461" spans="1:10" x14ac:dyDescent="0.25">
      <c r="A461" s="42" t="s">
        <v>728</v>
      </c>
      <c r="B461" s="28" t="s">
        <v>729</v>
      </c>
      <c r="C461" s="28" t="s">
        <v>79</v>
      </c>
      <c r="D461" s="28" t="s">
        <v>733</v>
      </c>
      <c r="E461" s="69">
        <v>3157966</v>
      </c>
      <c r="F461" s="186">
        <v>3114123</v>
      </c>
      <c r="G461" s="90">
        <f t="shared" si="15"/>
        <v>-43843</v>
      </c>
      <c r="H461" s="187">
        <f t="shared" si="16"/>
        <v>-1.3899999999999999E-2</v>
      </c>
      <c r="I461" s="184" t="s">
        <v>951</v>
      </c>
      <c r="J461" s="185" t="s">
        <v>951</v>
      </c>
    </row>
    <row r="462" spans="1:10" x14ac:dyDescent="0.25">
      <c r="A462" s="42" t="s">
        <v>728</v>
      </c>
      <c r="B462" s="28" t="s">
        <v>729</v>
      </c>
      <c r="C462" s="28" t="s">
        <v>16</v>
      </c>
      <c r="D462" s="28" t="s">
        <v>734</v>
      </c>
      <c r="E462" s="69">
        <v>2577185</v>
      </c>
      <c r="F462" s="186">
        <v>2309019</v>
      </c>
      <c r="G462" s="90">
        <f t="shared" si="15"/>
        <v>-268166</v>
      </c>
      <c r="H462" s="187">
        <f t="shared" si="16"/>
        <v>-0.1041</v>
      </c>
      <c r="I462" s="184" t="s">
        <v>951</v>
      </c>
      <c r="J462" s="185" t="s">
        <v>951</v>
      </c>
    </row>
    <row r="463" spans="1:10" x14ac:dyDescent="0.25">
      <c r="A463" s="42" t="s">
        <v>728</v>
      </c>
      <c r="B463" s="28" t="s">
        <v>729</v>
      </c>
      <c r="C463" s="28" t="s">
        <v>82</v>
      </c>
      <c r="D463" s="28" t="s">
        <v>735</v>
      </c>
      <c r="E463" s="69">
        <v>4335551</v>
      </c>
      <c r="F463" s="186">
        <v>4259902</v>
      </c>
      <c r="G463" s="90">
        <f t="shared" si="15"/>
        <v>-75649</v>
      </c>
      <c r="H463" s="187">
        <f t="shared" si="16"/>
        <v>-1.7399999999999999E-2</v>
      </c>
      <c r="I463" s="184" t="s">
        <v>951</v>
      </c>
      <c r="J463" s="185" t="s">
        <v>951</v>
      </c>
    </row>
    <row r="464" spans="1:10" x14ac:dyDescent="0.25">
      <c r="A464" s="42" t="s">
        <v>728</v>
      </c>
      <c r="B464" s="28" t="s">
        <v>729</v>
      </c>
      <c r="C464" s="28" t="s">
        <v>59</v>
      </c>
      <c r="D464" s="28" t="s">
        <v>736</v>
      </c>
      <c r="E464" s="69">
        <v>3987164</v>
      </c>
      <c r="F464" s="186">
        <v>3914708</v>
      </c>
      <c r="G464" s="90">
        <f t="shared" ref="G464:G527" si="18">SUM(F464-E464)</f>
        <v>-72456</v>
      </c>
      <c r="H464" s="187">
        <f t="shared" ref="H464:H527" si="19">ROUND(G464/E464,4)</f>
        <v>-1.8200000000000001E-2</v>
      </c>
      <c r="I464" s="184" t="s">
        <v>951</v>
      </c>
      <c r="J464" s="185" t="s">
        <v>951</v>
      </c>
    </row>
    <row r="465" spans="1:10" x14ac:dyDescent="0.25">
      <c r="A465" s="42" t="s">
        <v>728</v>
      </c>
      <c r="B465" s="28" t="s">
        <v>729</v>
      </c>
      <c r="C465" s="28" t="s">
        <v>37</v>
      </c>
      <c r="D465" s="28" t="s">
        <v>737</v>
      </c>
      <c r="E465" s="69">
        <v>1948821</v>
      </c>
      <c r="F465" s="186">
        <v>1939708</v>
      </c>
      <c r="G465" s="90">
        <f t="shared" si="18"/>
        <v>-9113</v>
      </c>
      <c r="H465" s="187">
        <f t="shared" si="19"/>
        <v>-4.7000000000000002E-3</v>
      </c>
      <c r="I465" s="184" t="s">
        <v>951</v>
      </c>
      <c r="J465" s="185" t="s">
        <v>951</v>
      </c>
    </row>
    <row r="466" spans="1:10" x14ac:dyDescent="0.25">
      <c r="A466" s="42" t="s">
        <v>728</v>
      </c>
      <c r="B466" s="28" t="s">
        <v>729</v>
      </c>
      <c r="C466" s="28" t="s">
        <v>215</v>
      </c>
      <c r="D466" s="28" t="s">
        <v>738</v>
      </c>
      <c r="E466" s="69">
        <v>1076434</v>
      </c>
      <c r="F466" s="186">
        <v>808677</v>
      </c>
      <c r="G466" s="90">
        <f t="shared" si="18"/>
        <v>-267757</v>
      </c>
      <c r="H466" s="187">
        <f t="shared" si="19"/>
        <v>-0.2487</v>
      </c>
      <c r="I466" s="184" t="s">
        <v>951</v>
      </c>
      <c r="J466" s="185" t="s">
        <v>951</v>
      </c>
    </row>
    <row r="467" spans="1:10" x14ac:dyDescent="0.25">
      <c r="A467" s="42" t="s">
        <v>739</v>
      </c>
      <c r="B467" s="28" t="s">
        <v>740</v>
      </c>
      <c r="C467" s="28" t="s">
        <v>741</v>
      </c>
      <c r="D467" s="28" t="s">
        <v>742</v>
      </c>
      <c r="E467" s="69">
        <v>899472</v>
      </c>
      <c r="F467" s="186">
        <v>986593</v>
      </c>
      <c r="G467" s="90">
        <f t="shared" si="18"/>
        <v>87121</v>
      </c>
      <c r="H467" s="187">
        <f t="shared" si="19"/>
        <v>9.69E-2</v>
      </c>
      <c r="I467" s="184" t="s">
        <v>951</v>
      </c>
      <c r="J467" s="185" t="s">
        <v>951</v>
      </c>
    </row>
    <row r="468" spans="1:10" x14ac:dyDescent="0.25">
      <c r="A468" s="42" t="s">
        <v>739</v>
      </c>
      <c r="B468" s="28" t="s">
        <v>740</v>
      </c>
      <c r="C468" s="28" t="s">
        <v>26</v>
      </c>
      <c r="D468" s="28" t="s">
        <v>743</v>
      </c>
      <c r="E468" s="69">
        <v>5725441</v>
      </c>
      <c r="F468" s="186">
        <v>5561755</v>
      </c>
      <c r="G468" s="90">
        <f t="shared" si="18"/>
        <v>-163686</v>
      </c>
      <c r="H468" s="187">
        <f t="shared" si="19"/>
        <v>-2.86E-2</v>
      </c>
      <c r="I468" s="184" t="s">
        <v>951</v>
      </c>
      <c r="J468" s="185" t="s">
        <v>951</v>
      </c>
    </row>
    <row r="469" spans="1:10" x14ac:dyDescent="0.25">
      <c r="A469" s="42" t="s">
        <v>739</v>
      </c>
      <c r="B469" s="28" t="s">
        <v>740</v>
      </c>
      <c r="C469" s="28" t="s">
        <v>57</v>
      </c>
      <c r="D469" s="28" t="s">
        <v>744</v>
      </c>
      <c r="E469" s="69">
        <v>2770497</v>
      </c>
      <c r="F469" s="186">
        <v>2764145</v>
      </c>
      <c r="G469" s="90">
        <f t="shared" si="18"/>
        <v>-6352</v>
      </c>
      <c r="H469" s="187">
        <f t="shared" si="19"/>
        <v>-2.3E-3</v>
      </c>
      <c r="I469" s="184" t="s">
        <v>951</v>
      </c>
      <c r="J469" s="185" t="s">
        <v>951</v>
      </c>
    </row>
    <row r="470" spans="1:10" x14ac:dyDescent="0.25">
      <c r="A470" s="42" t="s">
        <v>739</v>
      </c>
      <c r="B470" s="28" t="s">
        <v>740</v>
      </c>
      <c r="C470" s="28" t="s">
        <v>79</v>
      </c>
      <c r="D470" s="28" t="s">
        <v>745</v>
      </c>
      <c r="E470" s="69">
        <v>957646</v>
      </c>
      <c r="F470" s="186">
        <v>953358</v>
      </c>
      <c r="G470" s="90">
        <f t="shared" si="18"/>
        <v>-4288</v>
      </c>
      <c r="H470" s="187">
        <f t="shared" si="19"/>
        <v>-4.4999999999999997E-3</v>
      </c>
      <c r="I470" s="184" t="s">
        <v>951</v>
      </c>
      <c r="J470" s="185" t="s">
        <v>951</v>
      </c>
    </row>
    <row r="471" spans="1:10" x14ac:dyDescent="0.25">
      <c r="A471" s="42" t="s">
        <v>739</v>
      </c>
      <c r="B471" s="28" t="s">
        <v>740</v>
      </c>
      <c r="C471" s="28" t="s">
        <v>16</v>
      </c>
      <c r="D471" s="28" t="s">
        <v>746</v>
      </c>
      <c r="E471" s="69">
        <v>1182478</v>
      </c>
      <c r="F471" s="186">
        <v>1229238</v>
      </c>
      <c r="G471" s="90">
        <f t="shared" si="18"/>
        <v>46760</v>
      </c>
      <c r="H471" s="187">
        <f t="shared" si="19"/>
        <v>3.95E-2</v>
      </c>
      <c r="I471" s="184" t="s">
        <v>951</v>
      </c>
      <c r="J471" s="185" t="s">
        <v>951</v>
      </c>
    </row>
    <row r="472" spans="1:10" x14ac:dyDescent="0.25">
      <c r="A472" s="42" t="s">
        <v>739</v>
      </c>
      <c r="B472" s="28" t="s">
        <v>740</v>
      </c>
      <c r="C472" s="28" t="s">
        <v>59</v>
      </c>
      <c r="D472" s="28" t="s">
        <v>747</v>
      </c>
      <c r="E472" s="69">
        <v>1059958</v>
      </c>
      <c r="F472" s="186">
        <v>1082527</v>
      </c>
      <c r="G472" s="90">
        <f t="shared" si="18"/>
        <v>22569</v>
      </c>
      <c r="H472" s="187">
        <f t="shared" si="19"/>
        <v>2.1299999999999999E-2</v>
      </c>
      <c r="I472" s="184" t="s">
        <v>951</v>
      </c>
      <c r="J472" s="185" t="s">
        <v>951</v>
      </c>
    </row>
    <row r="473" spans="1:10" x14ac:dyDescent="0.25">
      <c r="A473" s="42" t="s">
        <v>739</v>
      </c>
      <c r="B473" s="28" t="s">
        <v>740</v>
      </c>
      <c r="C473" s="28" t="s">
        <v>37</v>
      </c>
      <c r="D473" s="28" t="s">
        <v>748</v>
      </c>
      <c r="E473" s="69">
        <v>971591</v>
      </c>
      <c r="F473" s="186">
        <v>957857</v>
      </c>
      <c r="G473" s="90">
        <f t="shared" si="18"/>
        <v>-13734</v>
      </c>
      <c r="H473" s="187">
        <f t="shared" si="19"/>
        <v>-1.41E-2</v>
      </c>
      <c r="I473" s="184" t="s">
        <v>951</v>
      </c>
      <c r="J473" s="185" t="s">
        <v>951</v>
      </c>
    </row>
    <row r="474" spans="1:10" x14ac:dyDescent="0.25">
      <c r="A474" s="42" t="s">
        <v>739</v>
      </c>
      <c r="B474" s="28" t="s">
        <v>740</v>
      </c>
      <c r="C474" s="28" t="s">
        <v>185</v>
      </c>
      <c r="D474" s="28" t="s">
        <v>749</v>
      </c>
      <c r="E474" s="69">
        <v>771572</v>
      </c>
      <c r="F474" s="186">
        <v>797336</v>
      </c>
      <c r="G474" s="90">
        <f t="shared" si="18"/>
        <v>25764</v>
      </c>
      <c r="H474" s="187">
        <f t="shared" si="19"/>
        <v>3.3399999999999999E-2</v>
      </c>
      <c r="I474" s="184" t="s">
        <v>951</v>
      </c>
      <c r="J474" s="185" t="s">
        <v>951</v>
      </c>
    </row>
    <row r="475" spans="1:10" x14ac:dyDescent="0.25">
      <c r="A475" s="42" t="s">
        <v>739</v>
      </c>
      <c r="B475" s="28" t="s">
        <v>740</v>
      </c>
      <c r="C475" s="28" t="s">
        <v>368</v>
      </c>
      <c r="D475" s="28" t="s">
        <v>750</v>
      </c>
      <c r="E475" s="69">
        <v>1059879</v>
      </c>
      <c r="F475" s="186">
        <v>1120401</v>
      </c>
      <c r="G475" s="90">
        <f t="shared" si="18"/>
        <v>60522</v>
      </c>
      <c r="H475" s="187">
        <f t="shared" si="19"/>
        <v>5.7099999999999998E-2</v>
      </c>
      <c r="I475" s="184" t="s">
        <v>951</v>
      </c>
      <c r="J475" s="185" t="s">
        <v>951</v>
      </c>
    </row>
    <row r="476" spans="1:10" x14ac:dyDescent="0.25">
      <c r="A476" s="42" t="s">
        <v>739</v>
      </c>
      <c r="B476" s="28" t="s">
        <v>740</v>
      </c>
      <c r="C476" s="28" t="s">
        <v>39</v>
      </c>
      <c r="D476" s="28" t="s">
        <v>751</v>
      </c>
      <c r="E476" s="69">
        <v>282929</v>
      </c>
      <c r="F476" s="186">
        <v>227375</v>
      </c>
      <c r="G476" s="90">
        <f t="shared" si="18"/>
        <v>-55554</v>
      </c>
      <c r="H476" s="187">
        <f t="shared" si="19"/>
        <v>-0.19639999999999999</v>
      </c>
      <c r="I476" s="184" t="s">
        <v>951</v>
      </c>
      <c r="J476" s="185" t="s">
        <v>951</v>
      </c>
    </row>
    <row r="477" spans="1:10" x14ac:dyDescent="0.25">
      <c r="A477" s="42" t="s">
        <v>752</v>
      </c>
      <c r="B477" s="28" t="s">
        <v>753</v>
      </c>
      <c r="C477" s="28" t="s">
        <v>230</v>
      </c>
      <c r="D477" s="28" t="s">
        <v>754</v>
      </c>
      <c r="E477" s="69">
        <v>1212114</v>
      </c>
      <c r="F477" s="186">
        <v>1378823</v>
      </c>
      <c r="G477" s="90">
        <f t="shared" si="18"/>
        <v>166709</v>
      </c>
      <c r="H477" s="187">
        <f t="shared" si="19"/>
        <v>0.13750000000000001</v>
      </c>
      <c r="I477" s="184" t="s">
        <v>951</v>
      </c>
      <c r="J477" s="185" t="s">
        <v>951</v>
      </c>
    </row>
    <row r="478" spans="1:10" x14ac:dyDescent="0.25">
      <c r="A478" s="42" t="s">
        <v>752</v>
      </c>
      <c r="B478" s="28" t="s">
        <v>753</v>
      </c>
      <c r="C478" s="28" t="s">
        <v>245</v>
      </c>
      <c r="D478" s="28" t="s">
        <v>755</v>
      </c>
      <c r="E478" s="69">
        <v>590005</v>
      </c>
      <c r="F478" s="186">
        <v>596562</v>
      </c>
      <c r="G478" s="90">
        <f t="shared" si="18"/>
        <v>6557</v>
      </c>
      <c r="H478" s="187">
        <f t="shared" si="19"/>
        <v>1.11E-2</v>
      </c>
      <c r="I478" s="184" t="s">
        <v>951</v>
      </c>
      <c r="J478" s="185" t="s">
        <v>951</v>
      </c>
    </row>
    <row r="479" spans="1:10" x14ac:dyDescent="0.25">
      <c r="A479" s="42" t="s">
        <v>752</v>
      </c>
      <c r="B479" s="28" t="s">
        <v>753</v>
      </c>
      <c r="C479" s="28" t="s">
        <v>756</v>
      </c>
      <c r="D479" s="28" t="s">
        <v>757</v>
      </c>
      <c r="E479" s="69">
        <v>1700191</v>
      </c>
      <c r="F479" s="186">
        <v>1703136</v>
      </c>
      <c r="G479" s="90">
        <f t="shared" si="18"/>
        <v>2945</v>
      </c>
      <c r="H479" s="187">
        <f t="shared" si="19"/>
        <v>1.6999999999999999E-3</v>
      </c>
      <c r="I479" s="184" t="s">
        <v>951</v>
      </c>
      <c r="J479" s="185" t="s">
        <v>951</v>
      </c>
    </row>
    <row r="480" spans="1:10" x14ac:dyDescent="0.25">
      <c r="A480" s="42" t="s">
        <v>752</v>
      </c>
      <c r="B480" s="28" t="s">
        <v>753</v>
      </c>
      <c r="C480" s="28" t="s">
        <v>395</v>
      </c>
      <c r="D480" s="28" t="s">
        <v>758</v>
      </c>
      <c r="E480" s="69">
        <v>997590</v>
      </c>
      <c r="F480" s="186">
        <v>997665</v>
      </c>
      <c r="G480" s="90">
        <f t="shared" si="18"/>
        <v>75</v>
      </c>
      <c r="H480" s="187">
        <f t="shared" si="19"/>
        <v>1E-4</v>
      </c>
      <c r="I480" s="184" t="s">
        <v>951</v>
      </c>
      <c r="J480" s="185" t="s">
        <v>951</v>
      </c>
    </row>
    <row r="481" spans="1:10" x14ac:dyDescent="0.25">
      <c r="A481" s="42" t="s">
        <v>752</v>
      </c>
      <c r="B481" s="28" t="s">
        <v>753</v>
      </c>
      <c r="C481" s="28" t="s">
        <v>759</v>
      </c>
      <c r="D481" s="28" t="s">
        <v>760</v>
      </c>
      <c r="E481" s="69">
        <v>1695391</v>
      </c>
      <c r="F481" s="186">
        <v>1693986</v>
      </c>
      <c r="G481" s="90">
        <f t="shared" si="18"/>
        <v>-1405</v>
      </c>
      <c r="H481" s="187">
        <f t="shared" si="19"/>
        <v>-8.0000000000000004E-4</v>
      </c>
      <c r="I481" s="184" t="s">
        <v>951</v>
      </c>
      <c r="J481" s="185" t="s">
        <v>951</v>
      </c>
    </row>
    <row r="482" spans="1:10" x14ac:dyDescent="0.25">
      <c r="A482" s="42" t="s">
        <v>752</v>
      </c>
      <c r="B482" s="28" t="s">
        <v>753</v>
      </c>
      <c r="C482" s="28" t="s">
        <v>26</v>
      </c>
      <c r="D482" s="28" t="s">
        <v>761</v>
      </c>
      <c r="E482" s="69">
        <v>6869023</v>
      </c>
      <c r="F482" s="186">
        <v>7098646</v>
      </c>
      <c r="G482" s="90">
        <f t="shared" si="18"/>
        <v>229623</v>
      </c>
      <c r="H482" s="187">
        <f t="shared" si="19"/>
        <v>3.3399999999999999E-2</v>
      </c>
      <c r="I482" s="184" t="s">
        <v>951</v>
      </c>
      <c r="J482" s="185" t="s">
        <v>951</v>
      </c>
    </row>
    <row r="483" spans="1:10" x14ac:dyDescent="0.25">
      <c r="A483" s="42" t="s">
        <v>752</v>
      </c>
      <c r="B483" s="28" t="s">
        <v>753</v>
      </c>
      <c r="C483" s="28" t="s">
        <v>57</v>
      </c>
      <c r="D483" s="28" t="s">
        <v>762</v>
      </c>
      <c r="E483" s="69">
        <v>3479956</v>
      </c>
      <c r="F483" s="186">
        <v>3419316</v>
      </c>
      <c r="G483" s="90">
        <f t="shared" si="18"/>
        <v>-60640</v>
      </c>
      <c r="H483" s="187">
        <f t="shared" si="19"/>
        <v>-1.7399999999999999E-2</v>
      </c>
      <c r="I483" s="184" t="s">
        <v>951</v>
      </c>
      <c r="J483" s="185" t="s">
        <v>951</v>
      </c>
    </row>
    <row r="484" spans="1:10" x14ac:dyDescent="0.25">
      <c r="A484" s="42" t="s">
        <v>752</v>
      </c>
      <c r="B484" s="28" t="s">
        <v>753</v>
      </c>
      <c r="C484" s="28" t="s">
        <v>79</v>
      </c>
      <c r="D484" s="28" t="s">
        <v>763</v>
      </c>
      <c r="E484" s="69">
        <v>5561792</v>
      </c>
      <c r="F484" s="186">
        <v>5544591</v>
      </c>
      <c r="G484" s="90">
        <f t="shared" si="18"/>
        <v>-17201</v>
      </c>
      <c r="H484" s="187">
        <f t="shared" si="19"/>
        <v>-3.0999999999999999E-3</v>
      </c>
      <c r="I484" s="184" t="s">
        <v>951</v>
      </c>
      <c r="J484" s="185" t="s">
        <v>951</v>
      </c>
    </row>
    <row r="485" spans="1:10" x14ac:dyDescent="0.25">
      <c r="A485" s="42" t="s">
        <v>752</v>
      </c>
      <c r="B485" s="28" t="s">
        <v>753</v>
      </c>
      <c r="C485" s="28" t="s">
        <v>16</v>
      </c>
      <c r="D485" s="28" t="s">
        <v>764</v>
      </c>
      <c r="E485" s="69">
        <v>1862083</v>
      </c>
      <c r="F485" s="186">
        <v>1892037</v>
      </c>
      <c r="G485" s="90">
        <f t="shared" si="18"/>
        <v>29954</v>
      </c>
      <c r="H485" s="187">
        <f t="shared" si="19"/>
        <v>1.61E-2</v>
      </c>
      <c r="I485" s="184" t="s">
        <v>951</v>
      </c>
      <c r="J485" s="185" t="s">
        <v>951</v>
      </c>
    </row>
    <row r="486" spans="1:10" x14ac:dyDescent="0.25">
      <c r="A486" s="42" t="s">
        <v>752</v>
      </c>
      <c r="B486" s="28" t="s">
        <v>753</v>
      </c>
      <c r="C486" s="28" t="s">
        <v>82</v>
      </c>
      <c r="D486" s="28" t="s">
        <v>765</v>
      </c>
      <c r="E486" s="69">
        <v>3896852</v>
      </c>
      <c r="F486" s="186">
        <v>3866220</v>
      </c>
      <c r="G486" s="90">
        <f t="shared" si="18"/>
        <v>-30632</v>
      </c>
      <c r="H486" s="187">
        <f t="shared" si="19"/>
        <v>-7.9000000000000008E-3</v>
      </c>
      <c r="I486" s="184" t="s">
        <v>951</v>
      </c>
      <c r="J486" s="185" t="s">
        <v>951</v>
      </c>
    </row>
    <row r="487" spans="1:10" x14ac:dyDescent="0.25">
      <c r="A487" s="42" t="s">
        <v>752</v>
      </c>
      <c r="B487" s="28" t="s">
        <v>753</v>
      </c>
      <c r="C487" s="28" t="s">
        <v>59</v>
      </c>
      <c r="D487" s="28" t="s">
        <v>766</v>
      </c>
      <c r="E487" s="69">
        <v>1392020</v>
      </c>
      <c r="F487" s="186">
        <v>1554210</v>
      </c>
      <c r="G487" s="90">
        <f t="shared" si="18"/>
        <v>162190</v>
      </c>
      <c r="H487" s="187">
        <f t="shared" si="19"/>
        <v>0.11650000000000001</v>
      </c>
      <c r="I487" s="184" t="s">
        <v>951</v>
      </c>
      <c r="J487" s="185" t="s">
        <v>951</v>
      </c>
    </row>
    <row r="488" spans="1:10" x14ac:dyDescent="0.25">
      <c r="A488" s="42" t="s">
        <v>752</v>
      </c>
      <c r="B488" s="28" t="s">
        <v>753</v>
      </c>
      <c r="C488" s="28" t="s">
        <v>37</v>
      </c>
      <c r="D488" s="28" t="s">
        <v>767</v>
      </c>
      <c r="E488" s="69">
        <v>1878145</v>
      </c>
      <c r="F488" s="186">
        <v>1859440</v>
      </c>
      <c r="G488" s="90">
        <f t="shared" si="18"/>
        <v>-18705</v>
      </c>
      <c r="H488" s="187">
        <f t="shared" si="19"/>
        <v>-0.01</v>
      </c>
      <c r="I488" s="184" t="s">
        <v>951</v>
      </c>
      <c r="J488" s="185" t="s">
        <v>951</v>
      </c>
    </row>
    <row r="489" spans="1:10" x14ac:dyDescent="0.25">
      <c r="A489" s="42" t="s">
        <v>768</v>
      </c>
      <c r="B489" s="28" t="s">
        <v>769</v>
      </c>
      <c r="C489" s="28" t="s">
        <v>770</v>
      </c>
      <c r="D489" s="28" t="s">
        <v>771</v>
      </c>
      <c r="E489" s="69">
        <v>516584</v>
      </c>
      <c r="F489" s="186">
        <v>556774</v>
      </c>
      <c r="G489" s="90">
        <f t="shared" si="18"/>
        <v>40190</v>
      </c>
      <c r="H489" s="187">
        <f t="shared" si="19"/>
        <v>7.7799999999999994E-2</v>
      </c>
      <c r="I489" s="184" t="s">
        <v>951</v>
      </c>
      <c r="J489" s="185" t="s">
        <v>951</v>
      </c>
    </row>
    <row r="490" spans="1:10" x14ac:dyDescent="0.25">
      <c r="A490" s="42" t="s">
        <v>768</v>
      </c>
      <c r="B490" s="28" t="s">
        <v>769</v>
      </c>
      <c r="C490" s="28" t="s">
        <v>26</v>
      </c>
      <c r="D490" s="28" t="s">
        <v>772</v>
      </c>
      <c r="E490" s="69">
        <v>7089519</v>
      </c>
      <c r="F490" s="186">
        <v>7027097</v>
      </c>
      <c r="G490" s="90">
        <f t="shared" si="18"/>
        <v>-62422</v>
      </c>
      <c r="H490" s="187">
        <f t="shared" si="19"/>
        <v>-8.8000000000000005E-3</v>
      </c>
      <c r="I490" s="184" t="s">
        <v>951</v>
      </c>
      <c r="J490" s="185" t="s">
        <v>951</v>
      </c>
    </row>
    <row r="491" spans="1:10" x14ac:dyDescent="0.25">
      <c r="A491" s="42" t="s">
        <v>768</v>
      </c>
      <c r="B491" s="28" t="s">
        <v>769</v>
      </c>
      <c r="C491" s="28" t="s">
        <v>57</v>
      </c>
      <c r="D491" s="28" t="s">
        <v>773</v>
      </c>
      <c r="E491" s="69">
        <v>2551809</v>
      </c>
      <c r="F491" s="186">
        <v>2553032</v>
      </c>
      <c r="G491" s="90">
        <f t="shared" si="18"/>
        <v>1223</v>
      </c>
      <c r="H491" s="187">
        <f t="shared" si="19"/>
        <v>5.0000000000000001E-4</v>
      </c>
      <c r="I491" s="184" t="s">
        <v>951</v>
      </c>
      <c r="J491" s="185" t="s">
        <v>951</v>
      </c>
    </row>
    <row r="492" spans="1:10" x14ac:dyDescent="0.25">
      <c r="A492" s="42" t="s">
        <v>768</v>
      </c>
      <c r="B492" s="28" t="s">
        <v>769</v>
      </c>
      <c r="C492" s="28" t="s">
        <v>79</v>
      </c>
      <c r="D492" s="28" t="s">
        <v>774</v>
      </c>
      <c r="E492" s="69">
        <v>3687830</v>
      </c>
      <c r="F492" s="186">
        <v>3663288</v>
      </c>
      <c r="G492" s="90">
        <f t="shared" si="18"/>
        <v>-24542</v>
      </c>
      <c r="H492" s="187">
        <f t="shared" si="19"/>
        <v>-6.7000000000000002E-3</v>
      </c>
      <c r="I492" s="184" t="s">
        <v>951</v>
      </c>
      <c r="J492" s="185" t="s">
        <v>951</v>
      </c>
    </row>
    <row r="493" spans="1:10" x14ac:dyDescent="0.25">
      <c r="A493" s="42" t="s">
        <v>768</v>
      </c>
      <c r="B493" s="28" t="s">
        <v>769</v>
      </c>
      <c r="C493" s="28" t="s">
        <v>39</v>
      </c>
      <c r="D493" s="28" t="s">
        <v>775</v>
      </c>
      <c r="E493" s="69">
        <v>393467</v>
      </c>
      <c r="F493" s="186">
        <v>482154</v>
      </c>
      <c r="G493" s="90">
        <f t="shared" si="18"/>
        <v>88687</v>
      </c>
      <c r="H493" s="187">
        <f t="shared" si="19"/>
        <v>0.22539999999999999</v>
      </c>
      <c r="I493" s="184">
        <v>1</v>
      </c>
      <c r="J493" s="185" t="s">
        <v>951</v>
      </c>
    </row>
    <row r="494" spans="1:10" x14ac:dyDescent="0.25">
      <c r="A494" s="42" t="s">
        <v>768</v>
      </c>
      <c r="B494" s="28" t="s">
        <v>769</v>
      </c>
      <c r="C494" s="28" t="s">
        <v>138</v>
      </c>
      <c r="D494" s="28" t="s">
        <v>776</v>
      </c>
      <c r="E494" s="69">
        <v>1259488</v>
      </c>
      <c r="F494" s="186">
        <v>1451169</v>
      </c>
      <c r="G494" s="90">
        <f t="shared" si="18"/>
        <v>191681</v>
      </c>
      <c r="H494" s="187">
        <f t="shared" si="19"/>
        <v>0.1522</v>
      </c>
      <c r="I494" s="184" t="s">
        <v>951</v>
      </c>
      <c r="J494" s="185" t="s">
        <v>951</v>
      </c>
    </row>
    <row r="495" spans="1:10" x14ac:dyDescent="0.25">
      <c r="A495" s="42" t="s">
        <v>768</v>
      </c>
      <c r="B495" s="28" t="s">
        <v>769</v>
      </c>
      <c r="C495" s="28" t="s">
        <v>125</v>
      </c>
      <c r="D495" s="28" t="s">
        <v>777</v>
      </c>
      <c r="E495" s="69">
        <v>999165</v>
      </c>
      <c r="F495" s="186">
        <v>993994</v>
      </c>
      <c r="G495" s="90">
        <f t="shared" si="18"/>
        <v>-5171</v>
      </c>
      <c r="H495" s="187">
        <f t="shared" si="19"/>
        <v>-5.1999999999999998E-3</v>
      </c>
      <c r="I495" s="184" t="s">
        <v>951</v>
      </c>
      <c r="J495" s="185" t="s">
        <v>951</v>
      </c>
    </row>
    <row r="496" spans="1:10" x14ac:dyDescent="0.25">
      <c r="A496" s="42" t="s">
        <v>768</v>
      </c>
      <c r="B496" s="28" t="s">
        <v>769</v>
      </c>
      <c r="C496" s="28" t="s">
        <v>69</v>
      </c>
      <c r="D496" s="28" t="s">
        <v>778</v>
      </c>
      <c r="E496" s="69">
        <v>42659</v>
      </c>
      <c r="F496" s="186">
        <v>282170</v>
      </c>
      <c r="G496" s="90">
        <f t="shared" si="18"/>
        <v>239511</v>
      </c>
      <c r="H496" s="187">
        <f t="shared" si="19"/>
        <v>5.6144999999999996</v>
      </c>
      <c r="I496" s="184">
        <v>1</v>
      </c>
      <c r="J496" s="185" t="s">
        <v>951</v>
      </c>
    </row>
    <row r="497" spans="1:10" x14ac:dyDescent="0.25">
      <c r="A497" s="42" t="s">
        <v>779</v>
      </c>
      <c r="B497" s="28" t="s">
        <v>780</v>
      </c>
      <c r="C497" s="28" t="s">
        <v>509</v>
      </c>
      <c r="D497" s="28" t="s">
        <v>781</v>
      </c>
      <c r="E497" s="69">
        <v>138554</v>
      </c>
      <c r="F497" s="186">
        <v>151571</v>
      </c>
      <c r="G497" s="90">
        <f t="shared" si="18"/>
        <v>13017</v>
      </c>
      <c r="H497" s="187">
        <f t="shared" si="19"/>
        <v>9.3899999999999997E-2</v>
      </c>
      <c r="I497" s="184" t="s">
        <v>951</v>
      </c>
      <c r="J497" s="185" t="s">
        <v>951</v>
      </c>
    </row>
    <row r="498" spans="1:10" x14ac:dyDescent="0.25">
      <c r="A498" s="42" t="s">
        <v>779</v>
      </c>
      <c r="B498" s="28" t="s">
        <v>780</v>
      </c>
      <c r="C498" s="28" t="s">
        <v>782</v>
      </c>
      <c r="D498" s="28" t="s">
        <v>783</v>
      </c>
      <c r="E498" s="69">
        <v>50917</v>
      </c>
      <c r="F498" s="186">
        <v>50221</v>
      </c>
      <c r="G498" s="90">
        <f t="shared" si="18"/>
        <v>-696</v>
      </c>
      <c r="H498" s="187">
        <f t="shared" si="19"/>
        <v>-1.37E-2</v>
      </c>
      <c r="I498" s="184">
        <v>1</v>
      </c>
      <c r="J498" s="185">
        <v>1</v>
      </c>
    </row>
    <row r="499" spans="1:10" x14ac:dyDescent="0.25">
      <c r="A499" s="42" t="s">
        <v>779</v>
      </c>
      <c r="B499" s="28" t="s">
        <v>780</v>
      </c>
      <c r="C499" s="28" t="s">
        <v>26</v>
      </c>
      <c r="D499" s="28" t="s">
        <v>784</v>
      </c>
      <c r="E499" s="69">
        <v>178051</v>
      </c>
      <c r="F499" s="186">
        <v>249811</v>
      </c>
      <c r="G499" s="90">
        <f t="shared" si="18"/>
        <v>71760</v>
      </c>
      <c r="H499" s="187">
        <f t="shared" si="19"/>
        <v>0.40300000000000002</v>
      </c>
      <c r="I499" s="184" t="s">
        <v>951</v>
      </c>
      <c r="J499" s="185" t="s">
        <v>951</v>
      </c>
    </row>
    <row r="500" spans="1:10" x14ac:dyDescent="0.25">
      <c r="A500" s="42" t="s">
        <v>779</v>
      </c>
      <c r="B500" s="28" t="s">
        <v>780</v>
      </c>
      <c r="C500" s="28" t="s">
        <v>215</v>
      </c>
      <c r="D500" s="28" t="s">
        <v>785</v>
      </c>
      <c r="E500" s="69">
        <v>8417772</v>
      </c>
      <c r="F500" s="186">
        <v>8655283</v>
      </c>
      <c r="G500" s="90">
        <f t="shared" si="18"/>
        <v>237511</v>
      </c>
      <c r="H500" s="187">
        <f t="shared" si="19"/>
        <v>2.8199999999999999E-2</v>
      </c>
      <c r="I500" s="184" t="s">
        <v>951</v>
      </c>
      <c r="J500" s="185" t="s">
        <v>951</v>
      </c>
    </row>
    <row r="501" spans="1:10" x14ac:dyDescent="0.25">
      <c r="A501" s="42" t="s">
        <v>779</v>
      </c>
      <c r="B501" s="28" t="s">
        <v>780</v>
      </c>
      <c r="C501" s="28" t="s">
        <v>39</v>
      </c>
      <c r="D501" s="28" t="s">
        <v>786</v>
      </c>
      <c r="E501" s="69">
        <v>5339</v>
      </c>
      <c r="F501" s="186">
        <v>52504</v>
      </c>
      <c r="G501" s="90">
        <f t="shared" si="18"/>
        <v>47165</v>
      </c>
      <c r="H501" s="187">
        <f t="shared" si="19"/>
        <v>8.8340999999999994</v>
      </c>
      <c r="I501" s="184">
        <v>1</v>
      </c>
      <c r="J501" s="185" t="s">
        <v>951</v>
      </c>
    </row>
    <row r="502" spans="1:10" x14ac:dyDescent="0.25">
      <c r="A502" s="42" t="s">
        <v>779</v>
      </c>
      <c r="B502" s="28" t="s">
        <v>780</v>
      </c>
      <c r="C502" s="28" t="s">
        <v>379</v>
      </c>
      <c r="D502" s="28" t="s">
        <v>787</v>
      </c>
      <c r="E502" s="69">
        <v>2073065</v>
      </c>
      <c r="F502" s="186">
        <v>2176937</v>
      </c>
      <c r="G502" s="90">
        <f t="shared" si="18"/>
        <v>103872</v>
      </c>
      <c r="H502" s="187">
        <f t="shared" si="19"/>
        <v>5.0099999999999999E-2</v>
      </c>
      <c r="I502" s="184" t="s">
        <v>951</v>
      </c>
      <c r="J502" s="185" t="s">
        <v>951</v>
      </c>
    </row>
    <row r="503" spans="1:10" x14ac:dyDescent="0.25">
      <c r="A503" s="42" t="s">
        <v>779</v>
      </c>
      <c r="B503" s="28" t="s">
        <v>780</v>
      </c>
      <c r="C503" s="28" t="s">
        <v>607</v>
      </c>
      <c r="D503" s="28" t="s">
        <v>788</v>
      </c>
      <c r="E503" s="69">
        <v>739472</v>
      </c>
      <c r="F503" s="186">
        <v>762462</v>
      </c>
      <c r="G503" s="90">
        <f t="shared" si="18"/>
        <v>22990</v>
      </c>
      <c r="H503" s="187">
        <f t="shared" si="19"/>
        <v>3.1099999999999999E-2</v>
      </c>
      <c r="I503" s="184" t="s">
        <v>951</v>
      </c>
      <c r="J503" s="185" t="s">
        <v>951</v>
      </c>
    </row>
    <row r="504" spans="1:10" x14ac:dyDescent="0.25">
      <c r="A504" s="42" t="s">
        <v>779</v>
      </c>
      <c r="B504" s="28" t="s">
        <v>780</v>
      </c>
      <c r="C504" s="28" t="s">
        <v>789</v>
      </c>
      <c r="D504" s="28" t="s">
        <v>790</v>
      </c>
      <c r="E504" s="69">
        <v>598309</v>
      </c>
      <c r="F504" s="186">
        <v>269239</v>
      </c>
      <c r="G504" s="90">
        <f t="shared" si="18"/>
        <v>-329070</v>
      </c>
      <c r="H504" s="187">
        <f t="shared" si="19"/>
        <v>-0.55000000000000004</v>
      </c>
      <c r="I504" s="184">
        <v>1</v>
      </c>
      <c r="J504" s="185">
        <v>1</v>
      </c>
    </row>
    <row r="505" spans="1:10" x14ac:dyDescent="0.25">
      <c r="A505" s="42" t="s">
        <v>779</v>
      </c>
      <c r="B505" s="28" t="s">
        <v>780</v>
      </c>
      <c r="C505" s="28" t="s">
        <v>791</v>
      </c>
      <c r="D505" s="28" t="s">
        <v>792</v>
      </c>
      <c r="E505" s="69">
        <v>912362</v>
      </c>
      <c r="F505" s="186">
        <v>801987</v>
      </c>
      <c r="G505" s="90">
        <f t="shared" si="18"/>
        <v>-110375</v>
      </c>
      <c r="H505" s="187">
        <f t="shared" si="19"/>
        <v>-0.121</v>
      </c>
      <c r="I505" s="184" t="s">
        <v>951</v>
      </c>
      <c r="J505" s="185" t="s">
        <v>951</v>
      </c>
    </row>
    <row r="506" spans="1:10" x14ac:dyDescent="0.25">
      <c r="A506" s="42" t="s">
        <v>793</v>
      </c>
      <c r="B506" s="28" t="s">
        <v>794</v>
      </c>
      <c r="C506" s="28" t="s">
        <v>215</v>
      </c>
      <c r="D506" s="28" t="s">
        <v>795</v>
      </c>
      <c r="E506" s="69">
        <v>1246626</v>
      </c>
      <c r="F506" s="186">
        <v>1252404</v>
      </c>
      <c r="G506" s="90">
        <f t="shared" si="18"/>
        <v>5778</v>
      </c>
      <c r="H506" s="187">
        <f t="shared" si="19"/>
        <v>4.5999999999999999E-3</v>
      </c>
      <c r="I506" s="184" t="s">
        <v>951</v>
      </c>
      <c r="J506" s="185" t="s">
        <v>951</v>
      </c>
    </row>
    <row r="507" spans="1:10" x14ac:dyDescent="0.25">
      <c r="A507" s="42" t="s">
        <v>793</v>
      </c>
      <c r="B507" s="28" t="s">
        <v>794</v>
      </c>
      <c r="C507" s="28" t="s">
        <v>67</v>
      </c>
      <c r="D507" s="28" t="s">
        <v>796</v>
      </c>
      <c r="E507" s="69">
        <v>167470</v>
      </c>
      <c r="F507" s="186">
        <v>180895</v>
      </c>
      <c r="G507" s="90">
        <f t="shared" si="18"/>
        <v>13425</v>
      </c>
      <c r="H507" s="187">
        <f t="shared" si="19"/>
        <v>8.0199999999999994E-2</v>
      </c>
      <c r="I507" s="184" t="s">
        <v>951</v>
      </c>
      <c r="J507" s="185" t="s">
        <v>951</v>
      </c>
    </row>
    <row r="508" spans="1:10" x14ac:dyDescent="0.25">
      <c r="A508" s="42" t="s">
        <v>793</v>
      </c>
      <c r="B508" s="28" t="s">
        <v>794</v>
      </c>
      <c r="C508" s="28" t="s">
        <v>797</v>
      </c>
      <c r="D508" s="28" t="s">
        <v>798</v>
      </c>
      <c r="E508" s="69">
        <v>2936779</v>
      </c>
      <c r="F508" s="186">
        <v>2952485</v>
      </c>
      <c r="G508" s="90">
        <f t="shared" si="18"/>
        <v>15706</v>
      </c>
      <c r="H508" s="187">
        <f t="shared" si="19"/>
        <v>5.3E-3</v>
      </c>
      <c r="I508" s="184" t="s">
        <v>951</v>
      </c>
      <c r="J508" s="185" t="s">
        <v>951</v>
      </c>
    </row>
    <row r="509" spans="1:10" x14ac:dyDescent="0.25">
      <c r="A509" s="42" t="s">
        <v>793</v>
      </c>
      <c r="B509" s="28" t="s">
        <v>794</v>
      </c>
      <c r="C509" s="28" t="s">
        <v>799</v>
      </c>
      <c r="D509" s="28" t="s">
        <v>800</v>
      </c>
      <c r="E509" s="69">
        <v>950175</v>
      </c>
      <c r="F509" s="186">
        <v>968056</v>
      </c>
      <c r="G509" s="90">
        <f t="shared" si="18"/>
        <v>17881</v>
      </c>
      <c r="H509" s="187">
        <f t="shared" si="19"/>
        <v>1.8800000000000001E-2</v>
      </c>
      <c r="I509" s="184" t="s">
        <v>951</v>
      </c>
      <c r="J509" s="185" t="s">
        <v>951</v>
      </c>
    </row>
    <row r="510" spans="1:10" x14ac:dyDescent="0.25">
      <c r="A510" s="42" t="s">
        <v>801</v>
      </c>
      <c r="B510" s="28" t="s">
        <v>802</v>
      </c>
      <c r="C510" s="28" t="s">
        <v>715</v>
      </c>
      <c r="D510" s="28" t="s">
        <v>803</v>
      </c>
      <c r="E510" s="69">
        <v>913563</v>
      </c>
      <c r="F510" s="186">
        <v>1075995</v>
      </c>
      <c r="G510" s="90">
        <f t="shared" si="18"/>
        <v>162432</v>
      </c>
      <c r="H510" s="187">
        <f t="shared" si="19"/>
        <v>0.17780000000000001</v>
      </c>
      <c r="I510" s="184" t="s">
        <v>951</v>
      </c>
      <c r="J510" s="185" t="s">
        <v>951</v>
      </c>
    </row>
    <row r="511" spans="1:10" x14ac:dyDescent="0.25">
      <c r="A511" s="42" t="s">
        <v>801</v>
      </c>
      <c r="B511" s="28" t="s">
        <v>802</v>
      </c>
      <c r="C511" s="28" t="s">
        <v>804</v>
      </c>
      <c r="D511" s="28" t="s">
        <v>805</v>
      </c>
      <c r="E511" s="69">
        <v>1368199</v>
      </c>
      <c r="F511" s="186">
        <v>1752265</v>
      </c>
      <c r="G511" s="90">
        <f t="shared" si="18"/>
        <v>384066</v>
      </c>
      <c r="H511" s="187">
        <f t="shared" si="19"/>
        <v>0.28070000000000001</v>
      </c>
      <c r="I511" s="184" t="s">
        <v>951</v>
      </c>
      <c r="J511" s="185" t="s">
        <v>951</v>
      </c>
    </row>
    <row r="512" spans="1:10" x14ac:dyDescent="0.25">
      <c r="A512" s="42" t="s">
        <v>801</v>
      </c>
      <c r="B512" s="28" t="s">
        <v>802</v>
      </c>
      <c r="C512" s="28" t="s">
        <v>578</v>
      </c>
      <c r="D512" s="28" t="s">
        <v>806</v>
      </c>
      <c r="E512" s="69">
        <v>1585883</v>
      </c>
      <c r="F512" s="186">
        <v>1585183</v>
      </c>
      <c r="G512" s="90">
        <f t="shared" si="18"/>
        <v>-700</v>
      </c>
      <c r="H512" s="187">
        <f t="shared" si="19"/>
        <v>-4.0000000000000002E-4</v>
      </c>
      <c r="I512" s="184" t="s">
        <v>951</v>
      </c>
      <c r="J512" s="185" t="s">
        <v>951</v>
      </c>
    </row>
    <row r="513" spans="1:10" x14ac:dyDescent="0.25">
      <c r="A513" s="42" t="s">
        <v>801</v>
      </c>
      <c r="B513" s="28" t="s">
        <v>802</v>
      </c>
      <c r="C513" s="28" t="s">
        <v>807</v>
      </c>
      <c r="D513" s="28" t="s">
        <v>887</v>
      </c>
      <c r="E513" s="69">
        <v>2597310</v>
      </c>
      <c r="F513" s="186">
        <v>2854305</v>
      </c>
      <c r="G513" s="90">
        <f t="shared" si="18"/>
        <v>256995</v>
      </c>
      <c r="H513" s="187">
        <f t="shared" si="19"/>
        <v>9.8900000000000002E-2</v>
      </c>
      <c r="I513" s="184" t="s">
        <v>951</v>
      </c>
      <c r="J513" s="185" t="s">
        <v>951</v>
      </c>
    </row>
    <row r="514" spans="1:10" x14ac:dyDescent="0.25">
      <c r="A514" s="43" t="s">
        <v>801</v>
      </c>
      <c r="B514" s="39" t="s">
        <v>802</v>
      </c>
      <c r="C514" s="39" t="s">
        <v>866</v>
      </c>
      <c r="D514" s="39" t="s">
        <v>888</v>
      </c>
      <c r="E514" s="69">
        <v>600128</v>
      </c>
      <c r="F514" s="186">
        <v>1185135</v>
      </c>
      <c r="G514" s="90">
        <f t="shared" si="18"/>
        <v>585007</v>
      </c>
      <c r="H514" s="187">
        <f t="shared" ref="H514:H516" si="20">IF(E514=0,100%,ROUND(G514/E514,4))</f>
        <v>0.9748</v>
      </c>
      <c r="I514" s="184" t="s">
        <v>951</v>
      </c>
      <c r="J514" s="185" t="s">
        <v>951</v>
      </c>
    </row>
    <row r="515" spans="1:10" x14ac:dyDescent="0.25">
      <c r="A515" s="43" t="s">
        <v>801</v>
      </c>
      <c r="B515" s="39" t="s">
        <v>802</v>
      </c>
      <c r="C515" s="39" t="s">
        <v>867</v>
      </c>
      <c r="D515" s="39" t="s">
        <v>889</v>
      </c>
      <c r="E515" s="69">
        <v>414047</v>
      </c>
      <c r="F515" s="186">
        <v>918677</v>
      </c>
      <c r="G515" s="90">
        <f t="shared" si="18"/>
        <v>504630</v>
      </c>
      <c r="H515" s="187">
        <f t="shared" si="20"/>
        <v>1.2188000000000001</v>
      </c>
      <c r="I515" s="184" t="s">
        <v>951</v>
      </c>
      <c r="J515" s="185" t="s">
        <v>951</v>
      </c>
    </row>
    <row r="516" spans="1:10" x14ac:dyDescent="0.25">
      <c r="A516" s="43" t="s">
        <v>801</v>
      </c>
      <c r="B516" s="39" t="s">
        <v>802</v>
      </c>
      <c r="C516" s="39" t="s">
        <v>868</v>
      </c>
      <c r="D516" s="39" t="s">
        <v>890</v>
      </c>
      <c r="E516" s="69">
        <v>438888</v>
      </c>
      <c r="F516" s="186">
        <v>663607</v>
      </c>
      <c r="G516" s="90">
        <f t="shared" si="18"/>
        <v>224719</v>
      </c>
      <c r="H516" s="187">
        <f t="shared" si="20"/>
        <v>0.51200000000000001</v>
      </c>
      <c r="I516" s="184" t="s">
        <v>951</v>
      </c>
      <c r="J516" s="185" t="s">
        <v>951</v>
      </c>
    </row>
    <row r="517" spans="1:10" x14ac:dyDescent="0.25">
      <c r="A517" s="42" t="s">
        <v>801</v>
      </c>
      <c r="B517" s="28" t="s">
        <v>802</v>
      </c>
      <c r="C517" s="28" t="s">
        <v>590</v>
      </c>
      <c r="D517" s="28" t="s">
        <v>808</v>
      </c>
      <c r="E517" s="69">
        <v>1393453</v>
      </c>
      <c r="F517" s="186">
        <v>1393728</v>
      </c>
      <c r="G517" s="90">
        <f t="shared" si="18"/>
        <v>275</v>
      </c>
      <c r="H517" s="187">
        <f t="shared" si="19"/>
        <v>2.0000000000000001E-4</v>
      </c>
      <c r="I517" s="184" t="s">
        <v>951</v>
      </c>
      <c r="J517" s="185" t="s">
        <v>951</v>
      </c>
    </row>
    <row r="518" spans="1:10" x14ac:dyDescent="0.25">
      <c r="A518" s="42" t="s">
        <v>801</v>
      </c>
      <c r="B518" s="28" t="s">
        <v>802</v>
      </c>
      <c r="C518" s="28" t="s">
        <v>591</v>
      </c>
      <c r="D518" s="28" t="s">
        <v>809</v>
      </c>
      <c r="E518" s="69">
        <v>4921022</v>
      </c>
      <c r="F518" s="186">
        <v>5151670</v>
      </c>
      <c r="G518" s="90">
        <f t="shared" si="18"/>
        <v>230648</v>
      </c>
      <c r="H518" s="187">
        <f t="shared" si="19"/>
        <v>4.6899999999999997E-2</v>
      </c>
      <c r="I518" s="184" t="s">
        <v>951</v>
      </c>
      <c r="J518" s="185" t="s">
        <v>951</v>
      </c>
    </row>
    <row r="519" spans="1:10" x14ac:dyDescent="0.25">
      <c r="A519" s="42" t="s">
        <v>801</v>
      </c>
      <c r="B519" s="28" t="s">
        <v>802</v>
      </c>
      <c r="C519" s="28" t="s">
        <v>592</v>
      </c>
      <c r="D519" s="28" t="s">
        <v>810</v>
      </c>
      <c r="E519" s="69">
        <v>509529</v>
      </c>
      <c r="F519" s="186">
        <v>510941</v>
      </c>
      <c r="G519" s="90">
        <f t="shared" si="18"/>
        <v>1412</v>
      </c>
      <c r="H519" s="187">
        <f t="shared" si="19"/>
        <v>2.8E-3</v>
      </c>
      <c r="I519" s="184" t="s">
        <v>951</v>
      </c>
      <c r="J519" s="185" t="s">
        <v>951</v>
      </c>
    </row>
    <row r="520" spans="1:10" x14ac:dyDescent="0.25">
      <c r="A520" s="43" t="s">
        <v>801</v>
      </c>
      <c r="B520" s="39" t="s">
        <v>802</v>
      </c>
      <c r="C520" s="39" t="s">
        <v>869</v>
      </c>
      <c r="D520" s="39" t="s">
        <v>891</v>
      </c>
      <c r="E520" s="69">
        <v>453438</v>
      </c>
      <c r="F520" s="186">
        <v>770292</v>
      </c>
      <c r="G520" s="90">
        <f t="shared" si="18"/>
        <v>316854</v>
      </c>
      <c r="H520" s="187">
        <f>IF(E520=0,100%,ROUND(G520/E520,4))</f>
        <v>0.69879999999999998</v>
      </c>
      <c r="I520" s="184" t="s">
        <v>951</v>
      </c>
      <c r="J520" s="185" t="s">
        <v>951</v>
      </c>
    </row>
    <row r="521" spans="1:10" x14ac:dyDescent="0.25">
      <c r="A521" s="42" t="s">
        <v>801</v>
      </c>
      <c r="B521" s="28" t="s">
        <v>802</v>
      </c>
      <c r="C521" s="28" t="s">
        <v>26</v>
      </c>
      <c r="D521" s="28" t="s">
        <v>811</v>
      </c>
      <c r="E521" s="69">
        <v>92231288</v>
      </c>
      <c r="F521" s="186">
        <v>89461723</v>
      </c>
      <c r="G521" s="90">
        <f t="shared" si="18"/>
        <v>-2769565</v>
      </c>
      <c r="H521" s="187">
        <f t="shared" si="19"/>
        <v>-0.03</v>
      </c>
      <c r="I521" s="184" t="s">
        <v>951</v>
      </c>
      <c r="J521" s="185" t="s">
        <v>951</v>
      </c>
    </row>
    <row r="522" spans="1:10" x14ac:dyDescent="0.25">
      <c r="A522" s="42" t="s">
        <v>801</v>
      </c>
      <c r="B522" s="28" t="s">
        <v>802</v>
      </c>
      <c r="C522" s="28" t="s">
        <v>57</v>
      </c>
      <c r="D522" s="28" t="s">
        <v>812</v>
      </c>
      <c r="E522" s="69">
        <v>15507725</v>
      </c>
      <c r="F522" s="186">
        <v>15316432</v>
      </c>
      <c r="G522" s="90">
        <f t="shared" si="18"/>
        <v>-191293</v>
      </c>
      <c r="H522" s="187">
        <f t="shared" si="19"/>
        <v>-1.23E-2</v>
      </c>
      <c r="I522" s="184" t="s">
        <v>951</v>
      </c>
      <c r="J522" s="185" t="s">
        <v>951</v>
      </c>
    </row>
    <row r="523" spans="1:10" x14ac:dyDescent="0.25">
      <c r="A523" s="42" t="s">
        <v>801</v>
      </c>
      <c r="B523" s="28" t="s">
        <v>802</v>
      </c>
      <c r="C523" s="28" t="s">
        <v>79</v>
      </c>
      <c r="D523" s="28" t="s">
        <v>813</v>
      </c>
      <c r="E523" s="69">
        <v>46921306</v>
      </c>
      <c r="F523" s="186">
        <v>46554317</v>
      </c>
      <c r="G523" s="90">
        <f t="shared" si="18"/>
        <v>-366989</v>
      </c>
      <c r="H523" s="187">
        <f t="shared" si="19"/>
        <v>-7.7999999999999996E-3</v>
      </c>
      <c r="I523" s="184" t="s">
        <v>951</v>
      </c>
      <c r="J523" s="185" t="s">
        <v>951</v>
      </c>
    </row>
    <row r="524" spans="1:10" x14ac:dyDescent="0.25">
      <c r="A524" s="42" t="s">
        <v>801</v>
      </c>
      <c r="B524" s="28" t="s">
        <v>802</v>
      </c>
      <c r="C524" s="28" t="s">
        <v>16</v>
      </c>
      <c r="D524" s="28" t="s">
        <v>814</v>
      </c>
      <c r="E524" s="69">
        <v>9567439</v>
      </c>
      <c r="F524" s="186">
        <v>9946905</v>
      </c>
      <c r="G524" s="90">
        <f t="shared" si="18"/>
        <v>379466</v>
      </c>
      <c r="H524" s="187">
        <f t="shared" si="19"/>
        <v>3.9699999999999999E-2</v>
      </c>
      <c r="I524" s="184" t="s">
        <v>951</v>
      </c>
      <c r="J524" s="185" t="s">
        <v>951</v>
      </c>
    </row>
    <row r="525" spans="1:10" x14ac:dyDescent="0.25">
      <c r="A525" s="42" t="s">
        <v>801</v>
      </c>
      <c r="B525" s="28" t="s">
        <v>802</v>
      </c>
      <c r="C525" s="28" t="s">
        <v>82</v>
      </c>
      <c r="D525" s="28" t="s">
        <v>815</v>
      </c>
      <c r="E525" s="69">
        <v>21101929</v>
      </c>
      <c r="F525" s="186">
        <v>22412330</v>
      </c>
      <c r="G525" s="90">
        <f t="shared" si="18"/>
        <v>1310401</v>
      </c>
      <c r="H525" s="187">
        <f t="shared" si="19"/>
        <v>6.2100000000000002E-2</v>
      </c>
      <c r="I525" s="184" t="s">
        <v>951</v>
      </c>
      <c r="J525" s="185" t="s">
        <v>951</v>
      </c>
    </row>
    <row r="526" spans="1:10" x14ac:dyDescent="0.25">
      <c r="A526" s="42" t="s">
        <v>801</v>
      </c>
      <c r="B526" s="28" t="s">
        <v>802</v>
      </c>
      <c r="C526" s="28" t="s">
        <v>59</v>
      </c>
      <c r="D526" s="28" t="s">
        <v>816</v>
      </c>
      <c r="E526" s="69">
        <v>7308749</v>
      </c>
      <c r="F526" s="186">
        <v>7852061</v>
      </c>
      <c r="G526" s="90">
        <f t="shared" si="18"/>
        <v>543312</v>
      </c>
      <c r="H526" s="187">
        <f t="shared" si="19"/>
        <v>7.4300000000000005E-2</v>
      </c>
      <c r="I526" s="184" t="s">
        <v>951</v>
      </c>
      <c r="J526" s="185" t="s">
        <v>951</v>
      </c>
    </row>
    <row r="527" spans="1:10" x14ac:dyDescent="0.25">
      <c r="A527" s="42" t="s">
        <v>801</v>
      </c>
      <c r="B527" s="28" t="s">
        <v>802</v>
      </c>
      <c r="C527" s="28" t="s">
        <v>37</v>
      </c>
      <c r="D527" s="28" t="s">
        <v>817</v>
      </c>
      <c r="E527" s="69">
        <v>7013808</v>
      </c>
      <c r="F527" s="186">
        <v>6979961</v>
      </c>
      <c r="G527" s="90">
        <f t="shared" si="18"/>
        <v>-33847</v>
      </c>
      <c r="H527" s="187">
        <f t="shared" si="19"/>
        <v>-4.7999999999999996E-3</v>
      </c>
      <c r="I527" s="184" t="s">
        <v>951</v>
      </c>
      <c r="J527" s="185" t="s">
        <v>951</v>
      </c>
    </row>
    <row r="528" spans="1:10" x14ac:dyDescent="0.25">
      <c r="A528" s="42" t="s">
        <v>801</v>
      </c>
      <c r="B528" s="28" t="s">
        <v>802</v>
      </c>
      <c r="C528" s="28" t="s">
        <v>215</v>
      </c>
      <c r="D528" s="28" t="s">
        <v>818</v>
      </c>
      <c r="E528" s="69">
        <v>3757416</v>
      </c>
      <c r="F528" s="186">
        <v>3745496</v>
      </c>
      <c r="G528" s="90">
        <f t="shared" ref="G528:G552" si="21">SUM(F528-E528)</f>
        <v>-11920</v>
      </c>
      <c r="H528" s="187">
        <f t="shared" ref="H528:H552" si="22">ROUND(G528/E528,4)</f>
        <v>-3.2000000000000002E-3</v>
      </c>
      <c r="I528" s="184" t="s">
        <v>951</v>
      </c>
      <c r="J528" s="185" t="s">
        <v>951</v>
      </c>
    </row>
    <row r="529" spans="1:10" x14ac:dyDescent="0.25">
      <c r="A529" s="42" t="s">
        <v>801</v>
      </c>
      <c r="B529" s="28" t="s">
        <v>802</v>
      </c>
      <c r="C529" s="28" t="s">
        <v>67</v>
      </c>
      <c r="D529" s="28" t="s">
        <v>819</v>
      </c>
      <c r="E529" s="69">
        <v>40477321</v>
      </c>
      <c r="F529" s="186">
        <v>39954590</v>
      </c>
      <c r="G529" s="90">
        <f t="shared" si="21"/>
        <v>-522731</v>
      </c>
      <c r="H529" s="187">
        <f t="shared" si="22"/>
        <v>-1.29E-2</v>
      </c>
      <c r="I529" s="184" t="s">
        <v>951</v>
      </c>
      <c r="J529" s="185" t="s">
        <v>951</v>
      </c>
    </row>
    <row r="530" spans="1:10" x14ac:dyDescent="0.25">
      <c r="A530" s="42" t="s">
        <v>801</v>
      </c>
      <c r="B530" s="28" t="s">
        <v>802</v>
      </c>
      <c r="C530" s="28" t="s">
        <v>185</v>
      </c>
      <c r="D530" s="28" t="s">
        <v>820</v>
      </c>
      <c r="E530" s="69">
        <v>3270961</v>
      </c>
      <c r="F530" s="186">
        <v>3195872</v>
      </c>
      <c r="G530" s="90">
        <f t="shared" si="21"/>
        <v>-75089</v>
      </c>
      <c r="H530" s="187">
        <f t="shared" si="22"/>
        <v>-2.3E-2</v>
      </c>
      <c r="I530" s="184" t="s">
        <v>951</v>
      </c>
      <c r="J530" s="185" t="s">
        <v>951</v>
      </c>
    </row>
    <row r="531" spans="1:10" x14ac:dyDescent="0.25">
      <c r="A531" s="42" t="s">
        <v>801</v>
      </c>
      <c r="B531" s="28" t="s">
        <v>802</v>
      </c>
      <c r="C531" s="28" t="s">
        <v>18</v>
      </c>
      <c r="D531" s="28" t="s">
        <v>821</v>
      </c>
      <c r="E531" s="69">
        <v>19313457</v>
      </c>
      <c r="F531" s="186">
        <v>18857962</v>
      </c>
      <c r="G531" s="90">
        <f t="shared" si="21"/>
        <v>-455495</v>
      </c>
      <c r="H531" s="187">
        <f t="shared" si="22"/>
        <v>-2.3599999999999999E-2</v>
      </c>
      <c r="I531" s="184" t="s">
        <v>951</v>
      </c>
      <c r="J531" s="185" t="s">
        <v>951</v>
      </c>
    </row>
    <row r="532" spans="1:10" x14ac:dyDescent="0.25">
      <c r="A532" s="42" t="s">
        <v>801</v>
      </c>
      <c r="B532" s="28" t="s">
        <v>802</v>
      </c>
      <c r="C532" s="28" t="s">
        <v>352</v>
      </c>
      <c r="D532" s="28" t="s">
        <v>822</v>
      </c>
      <c r="E532" s="69">
        <v>8361989</v>
      </c>
      <c r="F532" s="186">
        <v>8434138</v>
      </c>
      <c r="G532" s="90">
        <f t="shared" si="21"/>
        <v>72149</v>
      </c>
      <c r="H532" s="187">
        <f t="shared" si="22"/>
        <v>8.6E-3</v>
      </c>
      <c r="I532" s="184" t="s">
        <v>951</v>
      </c>
      <c r="J532" s="185" t="s">
        <v>951</v>
      </c>
    </row>
    <row r="533" spans="1:10" x14ac:dyDescent="0.25">
      <c r="A533" s="42" t="s">
        <v>801</v>
      </c>
      <c r="B533" s="28" t="s">
        <v>802</v>
      </c>
      <c r="C533" s="28" t="s">
        <v>368</v>
      </c>
      <c r="D533" s="28" t="s">
        <v>754</v>
      </c>
      <c r="E533" s="69">
        <v>1547122</v>
      </c>
      <c r="F533" s="186">
        <v>1589900</v>
      </c>
      <c r="G533" s="90">
        <f t="shared" si="21"/>
        <v>42778</v>
      </c>
      <c r="H533" s="187">
        <f t="shared" si="22"/>
        <v>2.7699999999999999E-2</v>
      </c>
      <c r="I533" s="184" t="s">
        <v>951</v>
      </c>
      <c r="J533" s="185" t="s">
        <v>951</v>
      </c>
    </row>
    <row r="534" spans="1:10" x14ac:dyDescent="0.25">
      <c r="A534" s="42" t="s">
        <v>823</v>
      </c>
      <c r="B534" s="28" t="s">
        <v>824</v>
      </c>
      <c r="C534" s="28" t="s">
        <v>26</v>
      </c>
      <c r="D534" s="28" t="s">
        <v>825</v>
      </c>
      <c r="E534" s="69">
        <v>1398316</v>
      </c>
      <c r="F534" s="186">
        <v>1435871</v>
      </c>
      <c r="G534" s="90">
        <f t="shared" si="21"/>
        <v>37555</v>
      </c>
      <c r="H534" s="187">
        <f t="shared" si="22"/>
        <v>2.69E-2</v>
      </c>
      <c r="I534" s="184" t="s">
        <v>951</v>
      </c>
      <c r="J534" s="185" t="s">
        <v>951</v>
      </c>
    </row>
    <row r="535" spans="1:10" x14ac:dyDescent="0.25">
      <c r="A535" s="42" t="s">
        <v>823</v>
      </c>
      <c r="B535" s="28" t="s">
        <v>824</v>
      </c>
      <c r="C535" s="28" t="s">
        <v>233</v>
      </c>
      <c r="D535" s="28" t="s">
        <v>826</v>
      </c>
      <c r="E535" s="69">
        <v>9682423</v>
      </c>
      <c r="F535" s="186">
        <v>9515165</v>
      </c>
      <c r="G535" s="90">
        <f t="shared" si="21"/>
        <v>-167258</v>
      </c>
      <c r="H535" s="187">
        <f t="shared" si="22"/>
        <v>-1.7299999999999999E-2</v>
      </c>
      <c r="I535" s="184" t="s">
        <v>951</v>
      </c>
      <c r="J535" s="185" t="s">
        <v>951</v>
      </c>
    </row>
    <row r="536" spans="1:10" x14ac:dyDescent="0.25">
      <c r="A536" s="42" t="s">
        <v>823</v>
      </c>
      <c r="B536" s="28" t="s">
        <v>824</v>
      </c>
      <c r="C536" s="28" t="s">
        <v>41</v>
      </c>
      <c r="D536" s="28" t="s">
        <v>827</v>
      </c>
      <c r="E536" s="69">
        <v>7595405</v>
      </c>
      <c r="F536" s="186">
        <v>7546752</v>
      </c>
      <c r="G536" s="90">
        <f t="shared" si="21"/>
        <v>-48653</v>
      </c>
      <c r="H536" s="187">
        <f t="shared" si="22"/>
        <v>-6.4000000000000003E-3</v>
      </c>
      <c r="I536" s="184" t="s">
        <v>951</v>
      </c>
      <c r="J536" s="185" t="s">
        <v>951</v>
      </c>
    </row>
    <row r="537" spans="1:10" x14ac:dyDescent="0.25">
      <c r="A537" s="42" t="s">
        <v>823</v>
      </c>
      <c r="B537" s="28" t="s">
        <v>824</v>
      </c>
      <c r="C537" s="28" t="s">
        <v>828</v>
      </c>
      <c r="D537" s="28" t="s">
        <v>829</v>
      </c>
      <c r="E537" s="69">
        <v>1726493</v>
      </c>
      <c r="F537" s="186">
        <v>1688948</v>
      </c>
      <c r="G537" s="90">
        <f t="shared" si="21"/>
        <v>-37545</v>
      </c>
      <c r="H537" s="187">
        <f t="shared" si="22"/>
        <v>-2.1700000000000001E-2</v>
      </c>
      <c r="I537" s="184" t="s">
        <v>951</v>
      </c>
      <c r="J537" s="185" t="s">
        <v>951</v>
      </c>
    </row>
    <row r="538" spans="1:10" x14ac:dyDescent="0.25">
      <c r="A538" s="42" t="s">
        <v>830</v>
      </c>
      <c r="B538" s="28" t="s">
        <v>831</v>
      </c>
      <c r="C538" s="28" t="s">
        <v>16</v>
      </c>
      <c r="D538" s="28" t="s">
        <v>832</v>
      </c>
      <c r="E538" s="69">
        <v>553888</v>
      </c>
      <c r="F538" s="186">
        <v>500335</v>
      </c>
      <c r="G538" s="90">
        <f t="shared" si="21"/>
        <v>-53553</v>
      </c>
      <c r="H538" s="187">
        <f t="shared" si="22"/>
        <v>-9.6699999999999994E-2</v>
      </c>
      <c r="I538" s="184" t="s">
        <v>951</v>
      </c>
      <c r="J538" s="185" t="s">
        <v>951</v>
      </c>
    </row>
    <row r="539" spans="1:10" x14ac:dyDescent="0.25">
      <c r="A539" s="42" t="s">
        <v>830</v>
      </c>
      <c r="B539" s="28" t="s">
        <v>831</v>
      </c>
      <c r="C539" s="28" t="s">
        <v>37</v>
      </c>
      <c r="D539" s="28" t="s">
        <v>833</v>
      </c>
      <c r="E539" s="69">
        <v>3927163</v>
      </c>
      <c r="F539" s="186">
        <v>3932809</v>
      </c>
      <c r="G539" s="90">
        <f t="shared" si="21"/>
        <v>5646</v>
      </c>
      <c r="H539" s="187">
        <f t="shared" si="22"/>
        <v>1.4E-3</v>
      </c>
      <c r="I539" s="184" t="s">
        <v>951</v>
      </c>
      <c r="J539" s="185" t="s">
        <v>951</v>
      </c>
    </row>
    <row r="540" spans="1:10" x14ac:dyDescent="0.25">
      <c r="A540" s="42" t="s">
        <v>830</v>
      </c>
      <c r="B540" s="28" t="s">
        <v>831</v>
      </c>
      <c r="C540" s="28" t="s">
        <v>251</v>
      </c>
      <c r="D540" s="28" t="s">
        <v>834</v>
      </c>
      <c r="E540" s="69">
        <v>1903377</v>
      </c>
      <c r="F540" s="186">
        <v>2059729</v>
      </c>
      <c r="G540" s="90">
        <f t="shared" si="21"/>
        <v>156352</v>
      </c>
      <c r="H540" s="187">
        <f t="shared" si="22"/>
        <v>8.2100000000000006E-2</v>
      </c>
      <c r="I540" s="184" t="s">
        <v>951</v>
      </c>
      <c r="J540" s="185" t="s">
        <v>951</v>
      </c>
    </row>
    <row r="541" spans="1:10" x14ac:dyDescent="0.25">
      <c r="A541" s="42" t="s">
        <v>830</v>
      </c>
      <c r="B541" s="28" t="s">
        <v>831</v>
      </c>
      <c r="C541" s="28" t="s">
        <v>22</v>
      </c>
      <c r="D541" s="28" t="s">
        <v>835</v>
      </c>
      <c r="E541" s="69">
        <v>15770098</v>
      </c>
      <c r="F541" s="186">
        <v>15331363</v>
      </c>
      <c r="G541" s="90">
        <f t="shared" si="21"/>
        <v>-438735</v>
      </c>
      <c r="H541" s="187">
        <f t="shared" si="22"/>
        <v>-2.7799999999999998E-2</v>
      </c>
      <c r="I541" s="184" t="s">
        <v>951</v>
      </c>
      <c r="J541" s="185" t="s">
        <v>951</v>
      </c>
    </row>
    <row r="542" spans="1:10" x14ac:dyDescent="0.25">
      <c r="A542" s="42" t="s">
        <v>836</v>
      </c>
      <c r="B542" s="28" t="s">
        <v>837</v>
      </c>
      <c r="C542" s="28" t="s">
        <v>26</v>
      </c>
      <c r="D542" s="28" t="s">
        <v>838</v>
      </c>
      <c r="E542" s="69">
        <v>591164</v>
      </c>
      <c r="F542" s="186">
        <v>423693</v>
      </c>
      <c r="G542" s="90">
        <f t="shared" si="21"/>
        <v>-167471</v>
      </c>
      <c r="H542" s="187">
        <f t="shared" si="22"/>
        <v>-0.2833</v>
      </c>
      <c r="I542" s="184" t="s">
        <v>951</v>
      </c>
      <c r="J542" s="185" t="s">
        <v>951</v>
      </c>
    </row>
    <row r="543" spans="1:10" x14ac:dyDescent="0.25">
      <c r="A543" s="42" t="s">
        <v>836</v>
      </c>
      <c r="B543" s="28" t="s">
        <v>837</v>
      </c>
      <c r="C543" s="28" t="s">
        <v>185</v>
      </c>
      <c r="D543" s="28" t="s">
        <v>839</v>
      </c>
      <c r="E543" s="69">
        <v>1844460</v>
      </c>
      <c r="F543" s="186">
        <v>1856111</v>
      </c>
      <c r="G543" s="90">
        <f t="shared" si="21"/>
        <v>11651</v>
      </c>
      <c r="H543" s="187">
        <f t="shared" si="22"/>
        <v>6.3E-3</v>
      </c>
      <c r="I543" s="184" t="s">
        <v>951</v>
      </c>
      <c r="J543" s="185" t="s">
        <v>951</v>
      </c>
    </row>
    <row r="544" spans="1:10" x14ac:dyDescent="0.25">
      <c r="A544" s="42" t="s">
        <v>836</v>
      </c>
      <c r="B544" s="28" t="s">
        <v>837</v>
      </c>
      <c r="C544" s="28" t="s">
        <v>18</v>
      </c>
      <c r="D544" s="28" t="s">
        <v>840</v>
      </c>
      <c r="E544" s="69">
        <v>876096</v>
      </c>
      <c r="F544" s="186">
        <v>868119</v>
      </c>
      <c r="G544" s="90">
        <f t="shared" si="21"/>
        <v>-7977</v>
      </c>
      <c r="H544" s="187">
        <f t="shared" si="22"/>
        <v>-9.1000000000000004E-3</v>
      </c>
      <c r="I544" s="184" t="s">
        <v>951</v>
      </c>
      <c r="J544" s="185" t="s">
        <v>951</v>
      </c>
    </row>
    <row r="545" spans="1:10" x14ac:dyDescent="0.25">
      <c r="A545" s="42" t="s">
        <v>836</v>
      </c>
      <c r="B545" s="28" t="s">
        <v>837</v>
      </c>
      <c r="C545" s="28" t="s">
        <v>841</v>
      </c>
      <c r="D545" s="28" t="s">
        <v>842</v>
      </c>
      <c r="E545" s="69">
        <v>2021713</v>
      </c>
      <c r="F545" s="186">
        <v>1842670</v>
      </c>
      <c r="G545" s="90">
        <f t="shared" si="21"/>
        <v>-179043</v>
      </c>
      <c r="H545" s="187">
        <f t="shared" si="22"/>
        <v>-8.8599999999999998E-2</v>
      </c>
      <c r="I545" s="184" t="s">
        <v>951</v>
      </c>
      <c r="J545" s="185" t="s">
        <v>951</v>
      </c>
    </row>
    <row r="546" spans="1:10" x14ac:dyDescent="0.25">
      <c r="A546" s="42" t="s">
        <v>843</v>
      </c>
      <c r="B546" s="28" t="s">
        <v>844</v>
      </c>
      <c r="C546" s="28" t="s">
        <v>26</v>
      </c>
      <c r="D546" s="28" t="s">
        <v>845</v>
      </c>
      <c r="E546" s="69">
        <v>67936</v>
      </c>
      <c r="F546" s="186">
        <v>67965</v>
      </c>
      <c r="G546" s="90">
        <f t="shared" si="21"/>
        <v>29</v>
      </c>
      <c r="H546" s="187">
        <f t="shared" si="22"/>
        <v>4.0000000000000002E-4</v>
      </c>
      <c r="I546" s="184">
        <v>1</v>
      </c>
      <c r="J546" s="185">
        <v>1</v>
      </c>
    </row>
    <row r="547" spans="1:10" x14ac:dyDescent="0.25">
      <c r="A547" s="42" t="s">
        <v>843</v>
      </c>
      <c r="B547" s="28" t="s">
        <v>844</v>
      </c>
      <c r="C547" s="28" t="s">
        <v>79</v>
      </c>
      <c r="D547" s="28" t="s">
        <v>846</v>
      </c>
      <c r="E547" s="69">
        <v>25070</v>
      </c>
      <c r="F547" s="186">
        <v>21356</v>
      </c>
      <c r="G547" s="90">
        <f t="shared" si="21"/>
        <v>-3714</v>
      </c>
      <c r="H547" s="187">
        <f t="shared" si="22"/>
        <v>-0.14810000000000001</v>
      </c>
      <c r="I547" s="184">
        <v>1</v>
      </c>
      <c r="J547" s="185">
        <v>1</v>
      </c>
    </row>
    <row r="548" spans="1:10" x14ac:dyDescent="0.25">
      <c r="A548" s="42" t="s">
        <v>843</v>
      </c>
      <c r="B548" s="28" t="s">
        <v>844</v>
      </c>
      <c r="C548" s="28" t="s">
        <v>59</v>
      </c>
      <c r="D548" s="28" t="s">
        <v>847</v>
      </c>
      <c r="E548" s="69">
        <v>6964</v>
      </c>
      <c r="F548" s="186">
        <v>6732</v>
      </c>
      <c r="G548" s="90">
        <f t="shared" si="21"/>
        <v>-232</v>
      </c>
      <c r="H548" s="187">
        <f t="shared" si="22"/>
        <v>-3.3300000000000003E-2</v>
      </c>
      <c r="I548" s="184">
        <v>1</v>
      </c>
      <c r="J548" s="185">
        <v>1</v>
      </c>
    </row>
    <row r="549" spans="1:10" x14ac:dyDescent="0.25">
      <c r="A549" s="42" t="s">
        <v>848</v>
      </c>
      <c r="B549" s="28" t="s">
        <v>849</v>
      </c>
      <c r="C549" s="28" t="s">
        <v>26</v>
      </c>
      <c r="D549" s="28" t="s">
        <v>850</v>
      </c>
      <c r="E549" s="69">
        <v>5638489</v>
      </c>
      <c r="F549" s="186">
        <v>5809893</v>
      </c>
      <c r="G549" s="90">
        <f t="shared" si="21"/>
        <v>171404</v>
      </c>
      <c r="H549" s="187">
        <f t="shared" si="22"/>
        <v>3.04E-2</v>
      </c>
      <c r="I549" s="184" t="s">
        <v>951</v>
      </c>
      <c r="J549" s="185" t="s">
        <v>951</v>
      </c>
    </row>
    <row r="550" spans="1:10" x14ac:dyDescent="0.25">
      <c r="A550" s="42" t="s">
        <v>848</v>
      </c>
      <c r="B550" s="28" t="s">
        <v>849</v>
      </c>
      <c r="C550" s="28" t="s">
        <v>57</v>
      </c>
      <c r="D550" s="28" t="s">
        <v>851</v>
      </c>
      <c r="E550" s="69">
        <v>659386</v>
      </c>
      <c r="F550" s="186">
        <v>831014</v>
      </c>
      <c r="G550" s="90">
        <f t="shared" si="21"/>
        <v>171628</v>
      </c>
      <c r="H550" s="187">
        <f t="shared" si="22"/>
        <v>0.26029999999999998</v>
      </c>
      <c r="I550" s="184" t="s">
        <v>951</v>
      </c>
      <c r="J550" s="185" t="s">
        <v>951</v>
      </c>
    </row>
    <row r="551" spans="1:10" x14ac:dyDescent="0.25">
      <c r="A551" s="42" t="s">
        <v>848</v>
      </c>
      <c r="B551" s="28" t="s">
        <v>849</v>
      </c>
      <c r="C551" s="28" t="s">
        <v>79</v>
      </c>
      <c r="D551" s="28" t="s">
        <v>852</v>
      </c>
      <c r="E551" s="69">
        <v>126963</v>
      </c>
      <c r="F551" s="186">
        <v>259226</v>
      </c>
      <c r="G551" s="90">
        <f t="shared" si="21"/>
        <v>132263</v>
      </c>
      <c r="H551" s="187">
        <f t="shared" si="22"/>
        <v>1.0417000000000001</v>
      </c>
      <c r="I551" s="184" t="s">
        <v>951</v>
      </c>
      <c r="J551" s="185" t="s">
        <v>951</v>
      </c>
    </row>
    <row r="552" spans="1:10" x14ac:dyDescent="0.25">
      <c r="A552" s="42" t="s">
        <v>848</v>
      </c>
      <c r="B552" s="28" t="s">
        <v>849</v>
      </c>
      <c r="C552" s="28" t="s">
        <v>82</v>
      </c>
      <c r="D552" s="28" t="s">
        <v>853</v>
      </c>
      <c r="E552" s="69">
        <v>15553</v>
      </c>
      <c r="F552" s="186">
        <v>16017</v>
      </c>
      <c r="G552" s="90">
        <f t="shared" si="21"/>
        <v>464</v>
      </c>
      <c r="H552" s="187">
        <f t="shared" si="22"/>
        <v>2.98E-2</v>
      </c>
      <c r="I552" s="184">
        <v>1</v>
      </c>
      <c r="J552" s="185">
        <v>1</v>
      </c>
    </row>
    <row r="553" spans="1:10" x14ac:dyDescent="0.25">
      <c r="A553" s="27"/>
      <c r="B553" s="28"/>
      <c r="C553" s="28"/>
      <c r="D553" s="28"/>
      <c r="E553" s="192"/>
      <c r="F553" s="90"/>
      <c r="G553" s="90"/>
      <c r="H553" s="187"/>
      <c r="I553" s="184"/>
      <c r="J553" s="185"/>
    </row>
    <row r="554" spans="1:10" ht="13.8" thickBot="1" x14ac:dyDescent="0.3">
      <c r="A554" s="29">
        <f>COUNTA(A9:A552)-1</f>
        <v>543</v>
      </c>
      <c r="B554" s="30" t="s">
        <v>907</v>
      </c>
      <c r="C554" s="30"/>
      <c r="D554" s="30"/>
      <c r="E554" s="193">
        <f>SUM(E9:E552)</f>
        <v>1838036396</v>
      </c>
      <c r="F554" s="194">
        <f>SUM(F9:F552)</f>
        <v>1866633667</v>
      </c>
      <c r="G554" s="194">
        <f>SUM(G9:G552)</f>
        <v>28597271</v>
      </c>
      <c r="H554" s="195">
        <f t="shared" ref="H554" si="23">ROUND(G554/E554,4)</f>
        <v>1.5599999999999999E-2</v>
      </c>
      <c r="I554" s="196">
        <f t="shared" ref="I554:J554" si="24">SUM(I9:I552)</f>
        <v>64</v>
      </c>
      <c r="J554" s="197">
        <f t="shared" si="24"/>
        <v>37</v>
      </c>
    </row>
    <row r="563" spans="1:10" x14ac:dyDescent="0.25">
      <c r="A563" s="6"/>
      <c r="G563" s="6"/>
      <c r="I563" s="6"/>
      <c r="J563" s="6"/>
    </row>
    <row r="564" spans="1:10" x14ac:dyDescent="0.25">
      <c r="A564" s="6"/>
      <c r="G564" s="6"/>
      <c r="I564" s="6"/>
      <c r="J564" s="6"/>
    </row>
    <row r="565" spans="1:10" x14ac:dyDescent="0.25">
      <c r="A565" s="6"/>
      <c r="G565" s="6"/>
      <c r="I565" s="6"/>
      <c r="J565" s="6"/>
    </row>
  </sheetData>
  <mergeCells count="2">
    <mergeCell ref="I1:I8"/>
    <mergeCell ref="J1:J8"/>
  </mergeCells>
  <conditionalFormatting sqref="G553:G554 G351:G551 G9:G349 H10:J349">
    <cfRule type="cellIs" dxfId="12" priority="41" operator="lessThan">
      <formula>0</formula>
    </cfRule>
  </conditionalFormatting>
  <conditionalFormatting sqref="H9:J9 H554 H553:J553 I351:J551">
    <cfRule type="cellIs" dxfId="11" priority="40" operator="lessThan">
      <formula>0</formula>
    </cfRule>
  </conditionalFormatting>
  <conditionalFormatting sqref="G552">
    <cfRule type="cellIs" dxfId="10" priority="37" operator="lessThan">
      <formula>0</formula>
    </cfRule>
  </conditionalFormatting>
  <conditionalFormatting sqref="I552:J552">
    <cfRule type="cellIs" dxfId="9" priority="36" operator="lessThan">
      <formula>0</formula>
    </cfRule>
  </conditionalFormatting>
  <conditionalFormatting sqref="H351:H552">
    <cfRule type="cellIs" dxfId="8" priority="35" operator="lessThan">
      <formula>0</formula>
    </cfRule>
  </conditionalFormatting>
  <conditionalFormatting sqref="G350">
    <cfRule type="cellIs" dxfId="7" priority="2" operator="lessThan">
      <formula>0</formula>
    </cfRule>
  </conditionalFormatting>
  <conditionalFormatting sqref="H350">
    <cfRule type="cellIs" dxfId="6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 xml:space="preserve">&amp;L&amp;"Times,Regular"FY17 Adj. 01/04/17 vs FY17 Adj.
11/18/16 State Aid Allocation&amp;C&amp;"Times,Regular"Oklahoma State Department of Education&amp;R&amp;"Times,Regular"01/04/2017
</oddHeader>
    <oddFooter>&amp;L&amp;"Times,Regular"State Aid Section
&amp;F&amp;C&amp;"Times,Regular"&amp;P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7"/>
  <sheetViews>
    <sheetView workbookViewId="0">
      <pane xSplit="4" ySplit="8" topLeftCell="H537" activePane="bottomRight" state="frozen"/>
      <selection pane="topRight" activeCell="E1" sqref="E1"/>
      <selection pane="bottomLeft" activeCell="A9" sqref="A9"/>
      <selection pane="bottomRight" activeCell="N557" sqref="N557"/>
    </sheetView>
  </sheetViews>
  <sheetFormatPr defaultColWidth="9.109375" defaultRowHeight="13.2" x14ac:dyDescent="0.25"/>
  <cols>
    <col min="1" max="1" width="4.44140625" style="4" customWidth="1"/>
    <col min="2" max="2" width="16.6640625" style="1" customWidth="1"/>
    <col min="3" max="3" width="6.6640625" style="1" customWidth="1"/>
    <col min="4" max="4" width="30.6640625" style="1" customWidth="1"/>
    <col min="5" max="5" width="16.6640625" style="1" customWidth="1"/>
    <col min="6" max="6" width="19.33203125" style="1" customWidth="1"/>
    <col min="7" max="8" width="15.33203125" style="1" customWidth="1"/>
    <col min="9" max="9" width="14.6640625" style="2" customWidth="1"/>
    <col min="10" max="10" width="11.88671875" style="1" bestFit="1" customWidth="1"/>
    <col min="11" max="11" width="4.44140625" style="5" customWidth="1"/>
    <col min="12" max="12" width="4.33203125" style="5" customWidth="1"/>
    <col min="13" max="16384" width="9.109375" style="1"/>
  </cols>
  <sheetData>
    <row r="1" spans="1:12" ht="12.75" customHeight="1" x14ac:dyDescent="0.25">
      <c r="A1" s="14" t="s">
        <v>896</v>
      </c>
      <c r="B1" s="15"/>
      <c r="C1" s="15"/>
      <c r="D1" s="15"/>
      <c r="E1" s="7" t="s">
        <v>871</v>
      </c>
      <c r="F1" s="200" t="s">
        <v>872</v>
      </c>
      <c r="G1" s="79" t="s">
        <v>873</v>
      </c>
      <c r="H1" s="124" t="s">
        <v>876</v>
      </c>
      <c r="I1" s="154" t="s">
        <v>911</v>
      </c>
      <c r="J1" s="11" t="s">
        <v>876</v>
      </c>
      <c r="K1" s="207" t="s">
        <v>880</v>
      </c>
      <c r="L1" s="210" t="s">
        <v>881</v>
      </c>
    </row>
    <row r="2" spans="1:12" ht="13.5" customHeight="1" x14ac:dyDescent="0.25">
      <c r="A2" s="55"/>
      <c r="B2" s="17" t="s">
        <v>903</v>
      </c>
      <c r="C2" s="17"/>
      <c r="D2" s="17"/>
      <c r="E2" s="8" t="s">
        <v>912</v>
      </c>
      <c r="F2" s="73" t="s">
        <v>930</v>
      </c>
      <c r="G2" s="80" t="s">
        <v>935</v>
      </c>
      <c r="H2" s="80" t="s">
        <v>882</v>
      </c>
      <c r="I2" s="151" t="s">
        <v>938</v>
      </c>
      <c r="J2" s="12" t="s">
        <v>963</v>
      </c>
      <c r="K2" s="208"/>
      <c r="L2" s="211"/>
    </row>
    <row r="3" spans="1:12" x14ac:dyDescent="0.25">
      <c r="A3" s="62"/>
      <c r="B3" s="17" t="s">
        <v>904</v>
      </c>
      <c r="C3" s="17"/>
      <c r="D3" s="17"/>
      <c r="E3" s="8" t="s">
        <v>931</v>
      </c>
      <c r="F3" s="77" t="s">
        <v>925</v>
      </c>
      <c r="G3" s="80" t="s">
        <v>936</v>
      </c>
      <c r="H3" s="80" t="s">
        <v>913</v>
      </c>
      <c r="I3" s="132" t="s">
        <v>875</v>
      </c>
      <c r="J3" s="10" t="s">
        <v>878</v>
      </c>
      <c r="K3" s="208"/>
      <c r="L3" s="211"/>
    </row>
    <row r="4" spans="1:12" x14ac:dyDescent="0.25">
      <c r="A4" s="68"/>
      <c r="B4" s="17" t="s">
        <v>908</v>
      </c>
      <c r="C4" s="17"/>
      <c r="D4" s="17"/>
      <c r="E4" s="9" t="s">
        <v>870</v>
      </c>
      <c r="F4" s="70" t="s">
        <v>870</v>
      </c>
      <c r="G4" s="81" t="s">
        <v>937</v>
      </c>
      <c r="H4" s="81" t="s">
        <v>870</v>
      </c>
      <c r="I4" s="132"/>
      <c r="J4" s="10" t="s">
        <v>879</v>
      </c>
      <c r="K4" s="208"/>
      <c r="L4" s="211"/>
    </row>
    <row r="5" spans="1:12" x14ac:dyDescent="0.25">
      <c r="A5" s="16"/>
      <c r="B5" s="17"/>
      <c r="C5" s="17"/>
      <c r="D5" s="17"/>
      <c r="E5" s="41" t="s">
        <v>932</v>
      </c>
      <c r="F5" s="73" t="s">
        <v>929</v>
      </c>
      <c r="G5" s="82" t="s">
        <v>959</v>
      </c>
      <c r="H5" s="81" t="s">
        <v>958</v>
      </c>
      <c r="I5" s="132"/>
      <c r="J5" s="13"/>
      <c r="K5" s="208"/>
      <c r="L5" s="211"/>
    </row>
    <row r="6" spans="1:12" x14ac:dyDescent="0.25">
      <c r="A6" s="16"/>
      <c r="B6" s="17"/>
      <c r="C6" s="17"/>
      <c r="D6" s="17"/>
      <c r="E6" s="72" t="s">
        <v>905</v>
      </c>
      <c r="F6" s="73" t="s">
        <v>926</v>
      </c>
      <c r="G6" s="155">
        <v>25559832</v>
      </c>
      <c r="H6" s="82" t="s">
        <v>952</v>
      </c>
      <c r="I6" s="133" t="s">
        <v>960</v>
      </c>
      <c r="J6" s="13"/>
      <c r="K6" s="208"/>
      <c r="L6" s="211"/>
    </row>
    <row r="7" spans="1:12" x14ac:dyDescent="0.25">
      <c r="A7" s="16"/>
      <c r="B7" s="17"/>
      <c r="C7" s="17"/>
      <c r="D7" s="17"/>
      <c r="E7" s="72" t="s">
        <v>933</v>
      </c>
      <c r="F7" s="73" t="s">
        <v>927</v>
      </c>
      <c r="G7" s="83"/>
      <c r="H7" s="82" t="s">
        <v>953</v>
      </c>
      <c r="I7" s="133" t="s">
        <v>961</v>
      </c>
      <c r="J7" s="13"/>
      <c r="K7" s="208"/>
      <c r="L7" s="211"/>
    </row>
    <row r="8" spans="1:12" ht="13.8" thickBot="1" x14ac:dyDescent="0.3">
      <c r="A8" s="18" t="s">
        <v>0</v>
      </c>
      <c r="B8" s="19"/>
      <c r="C8" s="20" t="s">
        <v>1</v>
      </c>
      <c r="D8" s="152"/>
      <c r="E8" s="153" t="s">
        <v>934</v>
      </c>
      <c r="F8" s="78" t="s">
        <v>928</v>
      </c>
      <c r="G8" s="84"/>
      <c r="H8" s="125" t="s">
        <v>954</v>
      </c>
      <c r="I8" s="134" t="s">
        <v>962</v>
      </c>
      <c r="J8" s="22"/>
      <c r="K8" s="209"/>
      <c r="L8" s="212"/>
    </row>
    <row r="9" spans="1:12" x14ac:dyDescent="0.25">
      <c r="A9" s="42" t="s">
        <v>2</v>
      </c>
      <c r="B9" s="28" t="s">
        <v>3</v>
      </c>
      <c r="C9" s="28" t="s">
        <v>4</v>
      </c>
      <c r="D9" s="28" t="s">
        <v>5</v>
      </c>
      <c r="E9" s="120">
        <v>699411</v>
      </c>
      <c r="F9" s="110">
        <v>6618</v>
      </c>
      <c r="G9" s="85">
        <f>SUM(E9+F9)</f>
        <v>706029</v>
      </c>
      <c r="H9" s="126">
        <v>608861</v>
      </c>
      <c r="I9" s="23">
        <f>SUM(H9-G9)</f>
        <v>-97168</v>
      </c>
      <c r="J9" s="24">
        <f>ROUND(I9/G9,4)</f>
        <v>-0.1376</v>
      </c>
      <c r="K9" s="25" t="s">
        <v>951</v>
      </c>
      <c r="L9" s="26" t="s">
        <v>951</v>
      </c>
    </row>
    <row r="10" spans="1:12" x14ac:dyDescent="0.25">
      <c r="A10" s="42" t="s">
        <v>2</v>
      </c>
      <c r="B10" s="28" t="s">
        <v>3</v>
      </c>
      <c r="C10" s="28" t="s">
        <v>6</v>
      </c>
      <c r="D10" s="28" t="s">
        <v>7</v>
      </c>
      <c r="E10" s="121">
        <v>3158721</v>
      </c>
      <c r="F10" s="111">
        <v>26421</v>
      </c>
      <c r="G10" s="85">
        <f t="shared" ref="G10:G73" si="0">SUM(E10+F10)</f>
        <v>3185142</v>
      </c>
      <c r="H10" s="127">
        <v>3058903</v>
      </c>
      <c r="I10" s="23">
        <f t="shared" ref="I10:I73" si="1">SUM(H10-G10)</f>
        <v>-126239</v>
      </c>
      <c r="J10" s="24">
        <f t="shared" ref="J10:J73" si="2">ROUND(I10/G10,4)</f>
        <v>-3.9600000000000003E-2</v>
      </c>
      <c r="K10" s="25" t="s">
        <v>951</v>
      </c>
      <c r="L10" s="26" t="s">
        <v>951</v>
      </c>
    </row>
    <row r="11" spans="1:12" x14ac:dyDescent="0.25">
      <c r="A11" s="42" t="s">
        <v>2</v>
      </c>
      <c r="B11" s="28" t="s">
        <v>3</v>
      </c>
      <c r="C11" s="28" t="s">
        <v>8</v>
      </c>
      <c r="D11" s="28" t="s">
        <v>9</v>
      </c>
      <c r="E11" s="121">
        <v>985714</v>
      </c>
      <c r="F11" s="111">
        <v>8257</v>
      </c>
      <c r="G11" s="85">
        <f t="shared" si="0"/>
        <v>993971</v>
      </c>
      <c r="H11" s="127">
        <v>1101927</v>
      </c>
      <c r="I11" s="23">
        <f t="shared" si="1"/>
        <v>107956</v>
      </c>
      <c r="J11" s="24">
        <f t="shared" si="2"/>
        <v>0.1086</v>
      </c>
      <c r="K11" s="25" t="s">
        <v>951</v>
      </c>
      <c r="L11" s="26" t="s">
        <v>951</v>
      </c>
    </row>
    <row r="12" spans="1:12" x14ac:dyDescent="0.25">
      <c r="A12" s="42" t="s">
        <v>2</v>
      </c>
      <c r="B12" s="28" t="s">
        <v>3</v>
      </c>
      <c r="C12" s="28" t="s">
        <v>10</v>
      </c>
      <c r="D12" s="28" t="s">
        <v>11</v>
      </c>
      <c r="E12" s="121">
        <v>1617566</v>
      </c>
      <c r="F12" s="111">
        <v>13883</v>
      </c>
      <c r="G12" s="85">
        <f t="shared" si="0"/>
        <v>1631449</v>
      </c>
      <c r="H12" s="127">
        <v>1610695</v>
      </c>
      <c r="I12" s="23">
        <f t="shared" si="1"/>
        <v>-20754</v>
      </c>
      <c r="J12" s="24">
        <f t="shared" si="2"/>
        <v>-1.2699999999999999E-2</v>
      </c>
      <c r="K12" s="25" t="s">
        <v>951</v>
      </c>
      <c r="L12" s="26" t="s">
        <v>951</v>
      </c>
    </row>
    <row r="13" spans="1:12" x14ac:dyDescent="0.25">
      <c r="A13" s="42" t="s">
        <v>2</v>
      </c>
      <c r="B13" s="28" t="s">
        <v>3</v>
      </c>
      <c r="C13" s="28" t="s">
        <v>12</v>
      </c>
      <c r="D13" s="28" t="s">
        <v>13</v>
      </c>
      <c r="E13" s="121">
        <v>655341</v>
      </c>
      <c r="F13" s="111">
        <v>5661</v>
      </c>
      <c r="G13" s="85">
        <f t="shared" si="0"/>
        <v>661002</v>
      </c>
      <c r="H13" s="127">
        <v>646872</v>
      </c>
      <c r="I13" s="23">
        <f t="shared" si="1"/>
        <v>-14130</v>
      </c>
      <c r="J13" s="24">
        <f t="shared" si="2"/>
        <v>-2.1399999999999999E-2</v>
      </c>
      <c r="K13" s="25" t="s">
        <v>951</v>
      </c>
      <c r="L13" s="26" t="s">
        <v>951</v>
      </c>
    </row>
    <row r="14" spans="1:12" x14ac:dyDescent="0.25">
      <c r="A14" s="42" t="s">
        <v>2</v>
      </c>
      <c r="B14" s="28" t="s">
        <v>3</v>
      </c>
      <c r="C14" s="28" t="s">
        <v>14</v>
      </c>
      <c r="D14" s="28" t="s">
        <v>15</v>
      </c>
      <c r="E14" s="121">
        <v>560415</v>
      </c>
      <c r="F14" s="111">
        <v>4958</v>
      </c>
      <c r="G14" s="85">
        <f t="shared" si="0"/>
        <v>565373</v>
      </c>
      <c r="H14" s="127">
        <v>466065</v>
      </c>
      <c r="I14" s="23">
        <f t="shared" si="1"/>
        <v>-99308</v>
      </c>
      <c r="J14" s="24">
        <f t="shared" si="2"/>
        <v>-0.1757</v>
      </c>
      <c r="K14" s="25" t="s">
        <v>951</v>
      </c>
      <c r="L14" s="26" t="s">
        <v>951</v>
      </c>
    </row>
    <row r="15" spans="1:12" x14ac:dyDescent="0.25">
      <c r="A15" s="42" t="s">
        <v>2</v>
      </c>
      <c r="B15" s="28" t="s">
        <v>3</v>
      </c>
      <c r="C15" s="28" t="s">
        <v>16</v>
      </c>
      <c r="D15" s="28" t="s">
        <v>17</v>
      </c>
      <c r="E15" s="121">
        <v>1297245</v>
      </c>
      <c r="F15" s="111">
        <v>14182</v>
      </c>
      <c r="G15" s="85">
        <f t="shared" si="0"/>
        <v>1311427</v>
      </c>
      <c r="H15" s="127">
        <v>1172949</v>
      </c>
      <c r="I15" s="23">
        <f t="shared" si="1"/>
        <v>-138478</v>
      </c>
      <c r="J15" s="24">
        <f t="shared" si="2"/>
        <v>-0.1056</v>
      </c>
      <c r="K15" s="25" t="s">
        <v>951</v>
      </c>
      <c r="L15" s="26" t="s">
        <v>951</v>
      </c>
    </row>
    <row r="16" spans="1:12" x14ac:dyDescent="0.25">
      <c r="A16" s="42" t="s">
        <v>2</v>
      </c>
      <c r="B16" s="28" t="s">
        <v>3</v>
      </c>
      <c r="C16" s="28" t="s">
        <v>18</v>
      </c>
      <c r="D16" s="28" t="s">
        <v>19</v>
      </c>
      <c r="E16" s="121">
        <v>4155986</v>
      </c>
      <c r="F16" s="111">
        <v>43988</v>
      </c>
      <c r="G16" s="85">
        <f t="shared" si="0"/>
        <v>4199974</v>
      </c>
      <c r="H16" s="127">
        <v>4435111</v>
      </c>
      <c r="I16" s="23">
        <f t="shared" si="1"/>
        <v>235137</v>
      </c>
      <c r="J16" s="24">
        <f t="shared" si="2"/>
        <v>5.6000000000000001E-2</v>
      </c>
      <c r="K16" s="25" t="s">
        <v>951</v>
      </c>
      <c r="L16" s="26" t="s">
        <v>951</v>
      </c>
    </row>
    <row r="17" spans="1:12" x14ac:dyDescent="0.25">
      <c r="A17" s="42" t="s">
        <v>2</v>
      </c>
      <c r="B17" s="28" t="s">
        <v>3</v>
      </c>
      <c r="C17" s="28" t="s">
        <v>20</v>
      </c>
      <c r="D17" s="28" t="s">
        <v>21</v>
      </c>
      <c r="E17" s="121">
        <v>5462360</v>
      </c>
      <c r="F17" s="111">
        <v>55716</v>
      </c>
      <c r="G17" s="85">
        <f t="shared" si="0"/>
        <v>5518076</v>
      </c>
      <c r="H17" s="127">
        <v>5315464</v>
      </c>
      <c r="I17" s="23">
        <f t="shared" si="1"/>
        <v>-202612</v>
      </c>
      <c r="J17" s="24">
        <f t="shared" si="2"/>
        <v>-3.6700000000000003E-2</v>
      </c>
      <c r="K17" s="25" t="s">
        <v>951</v>
      </c>
      <c r="L17" s="26" t="s">
        <v>951</v>
      </c>
    </row>
    <row r="18" spans="1:12" x14ac:dyDescent="0.25">
      <c r="A18" s="42" t="s">
        <v>2</v>
      </c>
      <c r="B18" s="28" t="s">
        <v>3</v>
      </c>
      <c r="C18" s="28" t="s">
        <v>22</v>
      </c>
      <c r="D18" s="28" t="s">
        <v>23</v>
      </c>
      <c r="E18" s="121">
        <v>854387</v>
      </c>
      <c r="F18" s="111">
        <v>8060</v>
      </c>
      <c r="G18" s="85">
        <f t="shared" si="0"/>
        <v>862447</v>
      </c>
      <c r="H18" s="127">
        <v>926171</v>
      </c>
      <c r="I18" s="23">
        <f t="shared" si="1"/>
        <v>63724</v>
      </c>
      <c r="J18" s="24">
        <f t="shared" si="2"/>
        <v>7.3899999999999993E-2</v>
      </c>
      <c r="K18" s="25" t="s">
        <v>951</v>
      </c>
      <c r="L18" s="26" t="s">
        <v>951</v>
      </c>
    </row>
    <row r="19" spans="1:12" x14ac:dyDescent="0.25">
      <c r="A19" s="42" t="s">
        <v>24</v>
      </c>
      <c r="B19" s="28" t="s">
        <v>25</v>
      </c>
      <c r="C19" s="28" t="s">
        <v>26</v>
      </c>
      <c r="D19" s="28" t="s">
        <v>27</v>
      </c>
      <c r="E19" s="121">
        <v>26663</v>
      </c>
      <c r="F19" s="111">
        <v>0</v>
      </c>
      <c r="G19" s="85">
        <f t="shared" si="0"/>
        <v>26663</v>
      </c>
      <c r="H19" s="127">
        <v>26856</v>
      </c>
      <c r="I19" s="23">
        <f t="shared" si="1"/>
        <v>193</v>
      </c>
      <c r="J19" s="24">
        <f t="shared" si="2"/>
        <v>7.1999999999999998E-3</v>
      </c>
      <c r="K19" s="25">
        <v>1</v>
      </c>
      <c r="L19" s="26">
        <v>1</v>
      </c>
    </row>
    <row r="20" spans="1:12" x14ac:dyDescent="0.25">
      <c r="A20" s="42" t="s">
        <v>24</v>
      </c>
      <c r="B20" s="28" t="s">
        <v>25</v>
      </c>
      <c r="C20" s="28" t="s">
        <v>28</v>
      </c>
      <c r="D20" s="28" t="s">
        <v>29</v>
      </c>
      <c r="E20" s="121">
        <v>202819</v>
      </c>
      <c r="F20" s="111">
        <v>8625</v>
      </c>
      <c r="G20" s="85">
        <f t="shared" si="0"/>
        <v>211444</v>
      </c>
      <c r="H20" s="127">
        <v>409441</v>
      </c>
      <c r="I20" s="23">
        <f t="shared" si="1"/>
        <v>197997</v>
      </c>
      <c r="J20" s="24">
        <f t="shared" si="2"/>
        <v>0.93640000000000001</v>
      </c>
      <c r="K20" s="25">
        <v>1</v>
      </c>
      <c r="L20" s="26" t="s">
        <v>951</v>
      </c>
    </row>
    <row r="21" spans="1:12" x14ac:dyDescent="0.25">
      <c r="A21" s="42" t="s">
        <v>24</v>
      </c>
      <c r="B21" s="28" t="s">
        <v>25</v>
      </c>
      <c r="C21" s="28" t="s">
        <v>30</v>
      </c>
      <c r="D21" s="28" t="s">
        <v>31</v>
      </c>
      <c r="E21" s="121">
        <v>95343</v>
      </c>
      <c r="F21" s="111">
        <v>0</v>
      </c>
      <c r="G21" s="85">
        <f t="shared" si="0"/>
        <v>95343</v>
      </c>
      <c r="H21" s="127">
        <v>225186</v>
      </c>
      <c r="I21" s="23">
        <f t="shared" si="1"/>
        <v>129843</v>
      </c>
      <c r="J21" s="24">
        <f t="shared" si="2"/>
        <v>1.3619000000000001</v>
      </c>
      <c r="K21" s="25">
        <v>1</v>
      </c>
      <c r="L21" s="26" t="s">
        <v>951</v>
      </c>
    </row>
    <row r="22" spans="1:12" x14ac:dyDescent="0.25">
      <c r="A22" s="42" t="s">
        <v>32</v>
      </c>
      <c r="B22" s="28" t="s">
        <v>33</v>
      </c>
      <c r="C22" s="28" t="s">
        <v>34</v>
      </c>
      <c r="D22" s="28" t="s">
        <v>35</v>
      </c>
      <c r="E22" s="121">
        <v>954405</v>
      </c>
      <c r="F22" s="111">
        <v>10258</v>
      </c>
      <c r="G22" s="85">
        <f t="shared" si="0"/>
        <v>964663</v>
      </c>
      <c r="H22" s="127">
        <v>1067527</v>
      </c>
      <c r="I22" s="23">
        <f t="shared" si="1"/>
        <v>102864</v>
      </c>
      <c r="J22" s="24">
        <f t="shared" si="2"/>
        <v>0.1066</v>
      </c>
      <c r="K22" s="25" t="s">
        <v>951</v>
      </c>
      <c r="L22" s="26" t="s">
        <v>951</v>
      </c>
    </row>
    <row r="23" spans="1:12" x14ac:dyDescent="0.25">
      <c r="A23" s="42" t="s">
        <v>32</v>
      </c>
      <c r="B23" s="28" t="s">
        <v>33</v>
      </c>
      <c r="C23" s="28" t="s">
        <v>6</v>
      </c>
      <c r="D23" s="28" t="s">
        <v>36</v>
      </c>
      <c r="E23" s="121">
        <v>1401745</v>
      </c>
      <c r="F23" s="111">
        <v>13692</v>
      </c>
      <c r="G23" s="85">
        <f t="shared" si="0"/>
        <v>1415437</v>
      </c>
      <c r="H23" s="127">
        <v>1306836</v>
      </c>
      <c r="I23" s="23">
        <f t="shared" si="1"/>
        <v>-108601</v>
      </c>
      <c r="J23" s="24">
        <f t="shared" si="2"/>
        <v>-7.6700000000000004E-2</v>
      </c>
      <c r="K23" s="25" t="s">
        <v>951</v>
      </c>
      <c r="L23" s="26" t="s">
        <v>951</v>
      </c>
    </row>
    <row r="24" spans="1:12" x14ac:dyDescent="0.25">
      <c r="A24" s="42" t="s">
        <v>32</v>
      </c>
      <c r="B24" s="28" t="s">
        <v>33</v>
      </c>
      <c r="C24" s="28" t="s">
        <v>37</v>
      </c>
      <c r="D24" s="28" t="s">
        <v>38</v>
      </c>
      <c r="E24" s="121">
        <v>1080921</v>
      </c>
      <c r="F24" s="111">
        <v>11493</v>
      </c>
      <c r="G24" s="85">
        <f t="shared" si="0"/>
        <v>1092414</v>
      </c>
      <c r="H24" s="127">
        <v>1059051</v>
      </c>
      <c r="I24" s="23">
        <f t="shared" si="1"/>
        <v>-33363</v>
      </c>
      <c r="J24" s="24">
        <f t="shared" si="2"/>
        <v>-3.0499999999999999E-2</v>
      </c>
      <c r="K24" s="25" t="s">
        <v>951</v>
      </c>
      <c r="L24" s="26" t="s">
        <v>951</v>
      </c>
    </row>
    <row r="25" spans="1:12" x14ac:dyDescent="0.25">
      <c r="A25" s="42" t="s">
        <v>32</v>
      </c>
      <c r="B25" s="28" t="s">
        <v>33</v>
      </c>
      <c r="C25" s="28" t="s">
        <v>39</v>
      </c>
      <c r="D25" s="28" t="s">
        <v>40</v>
      </c>
      <c r="E25" s="121">
        <v>3331533</v>
      </c>
      <c r="F25" s="111">
        <v>37997</v>
      </c>
      <c r="G25" s="85">
        <f t="shared" si="0"/>
        <v>3369530</v>
      </c>
      <c r="H25" s="127">
        <v>3332099</v>
      </c>
      <c r="I25" s="23">
        <f t="shared" si="1"/>
        <v>-37431</v>
      </c>
      <c r="J25" s="24">
        <f t="shared" si="2"/>
        <v>-1.11E-2</v>
      </c>
      <c r="K25" s="25" t="s">
        <v>951</v>
      </c>
      <c r="L25" s="26" t="s">
        <v>951</v>
      </c>
    </row>
    <row r="26" spans="1:12" x14ac:dyDescent="0.25">
      <c r="A26" s="42" t="s">
        <v>32</v>
      </c>
      <c r="B26" s="28" t="s">
        <v>33</v>
      </c>
      <c r="C26" s="28" t="s">
        <v>41</v>
      </c>
      <c r="D26" s="28" t="s">
        <v>42</v>
      </c>
      <c r="E26" s="121">
        <v>1508038</v>
      </c>
      <c r="F26" s="111">
        <v>17639</v>
      </c>
      <c r="G26" s="85">
        <f t="shared" si="0"/>
        <v>1525677</v>
      </c>
      <c r="H26" s="127">
        <v>1509320</v>
      </c>
      <c r="I26" s="23">
        <f t="shared" si="1"/>
        <v>-16357</v>
      </c>
      <c r="J26" s="24">
        <f t="shared" si="2"/>
        <v>-1.0699999999999999E-2</v>
      </c>
      <c r="K26" s="25" t="s">
        <v>951</v>
      </c>
      <c r="L26" s="26" t="s">
        <v>951</v>
      </c>
    </row>
    <row r="27" spans="1:12" x14ac:dyDescent="0.25">
      <c r="A27" s="42" t="s">
        <v>32</v>
      </c>
      <c r="B27" s="28" t="s">
        <v>33</v>
      </c>
      <c r="C27" s="28" t="s">
        <v>43</v>
      </c>
      <c r="D27" s="28" t="s">
        <v>44</v>
      </c>
      <c r="E27" s="121">
        <v>802334</v>
      </c>
      <c r="F27" s="111">
        <v>10465</v>
      </c>
      <c r="G27" s="85">
        <f t="shared" si="0"/>
        <v>812799</v>
      </c>
      <c r="H27" s="127">
        <v>799142</v>
      </c>
      <c r="I27" s="23">
        <f t="shared" si="1"/>
        <v>-13657</v>
      </c>
      <c r="J27" s="24">
        <f t="shared" si="2"/>
        <v>-1.6799999999999999E-2</v>
      </c>
      <c r="K27" s="25" t="s">
        <v>951</v>
      </c>
      <c r="L27" s="26" t="s">
        <v>951</v>
      </c>
    </row>
    <row r="28" spans="1:12" x14ac:dyDescent="0.25">
      <c r="A28" s="42" t="s">
        <v>45</v>
      </c>
      <c r="B28" s="28" t="s">
        <v>46</v>
      </c>
      <c r="C28" s="28" t="s">
        <v>47</v>
      </c>
      <c r="D28" s="28" t="s">
        <v>48</v>
      </c>
      <c r="E28" s="121">
        <v>580808</v>
      </c>
      <c r="F28" s="111">
        <v>9451</v>
      </c>
      <c r="G28" s="85">
        <f t="shared" si="0"/>
        <v>590259</v>
      </c>
      <c r="H28" s="127">
        <v>684282</v>
      </c>
      <c r="I28" s="23">
        <f t="shared" si="1"/>
        <v>94023</v>
      </c>
      <c r="J28" s="24">
        <f t="shared" si="2"/>
        <v>0.1593</v>
      </c>
      <c r="K28" s="25" t="s">
        <v>951</v>
      </c>
      <c r="L28" s="26" t="s">
        <v>951</v>
      </c>
    </row>
    <row r="29" spans="1:12" x14ac:dyDescent="0.25">
      <c r="A29" s="42" t="s">
        <v>45</v>
      </c>
      <c r="B29" s="28" t="s">
        <v>46</v>
      </c>
      <c r="C29" s="28" t="s">
        <v>49</v>
      </c>
      <c r="D29" s="28" t="s">
        <v>50</v>
      </c>
      <c r="E29" s="121">
        <v>30873</v>
      </c>
      <c r="F29" s="111">
        <v>0</v>
      </c>
      <c r="G29" s="85">
        <f t="shared" si="0"/>
        <v>30873</v>
      </c>
      <c r="H29" s="127">
        <v>31570</v>
      </c>
      <c r="I29" s="23">
        <f t="shared" si="1"/>
        <v>697</v>
      </c>
      <c r="J29" s="24">
        <f t="shared" si="2"/>
        <v>2.2599999999999999E-2</v>
      </c>
      <c r="K29" s="25">
        <v>1</v>
      </c>
      <c r="L29" s="26">
        <v>1</v>
      </c>
    </row>
    <row r="30" spans="1:12" x14ac:dyDescent="0.25">
      <c r="A30" s="42" t="s">
        <v>45</v>
      </c>
      <c r="B30" s="28" t="s">
        <v>46</v>
      </c>
      <c r="C30" s="28" t="s">
        <v>51</v>
      </c>
      <c r="D30" s="28" t="s">
        <v>52</v>
      </c>
      <c r="E30" s="121">
        <v>4643</v>
      </c>
      <c r="F30" s="111">
        <v>0</v>
      </c>
      <c r="G30" s="85">
        <f t="shared" si="0"/>
        <v>4643</v>
      </c>
      <c r="H30" s="127">
        <v>5339</v>
      </c>
      <c r="I30" s="23">
        <f t="shared" si="1"/>
        <v>696</v>
      </c>
      <c r="J30" s="24">
        <f t="shared" si="2"/>
        <v>0.14990000000000001</v>
      </c>
      <c r="K30" s="25">
        <v>1</v>
      </c>
      <c r="L30" s="26">
        <v>1</v>
      </c>
    </row>
    <row r="31" spans="1:12" x14ac:dyDescent="0.25">
      <c r="A31" s="42" t="s">
        <v>45</v>
      </c>
      <c r="B31" s="28" t="s">
        <v>46</v>
      </c>
      <c r="C31" s="28" t="s">
        <v>53</v>
      </c>
      <c r="D31" s="28" t="s">
        <v>54</v>
      </c>
      <c r="E31" s="121">
        <v>646993</v>
      </c>
      <c r="F31" s="111">
        <v>10726</v>
      </c>
      <c r="G31" s="85">
        <f t="shared" si="0"/>
        <v>657719</v>
      </c>
      <c r="H31" s="127">
        <v>773909</v>
      </c>
      <c r="I31" s="23">
        <f t="shared" si="1"/>
        <v>116190</v>
      </c>
      <c r="J31" s="24">
        <f t="shared" si="2"/>
        <v>0.1767</v>
      </c>
      <c r="K31" s="25" t="s">
        <v>951</v>
      </c>
      <c r="L31" s="26" t="s">
        <v>951</v>
      </c>
    </row>
    <row r="32" spans="1:12" x14ac:dyDescent="0.25">
      <c r="A32" s="42" t="s">
        <v>55</v>
      </c>
      <c r="B32" s="28" t="s">
        <v>56</v>
      </c>
      <c r="C32" s="28" t="s">
        <v>57</v>
      </c>
      <c r="D32" s="28" t="s">
        <v>58</v>
      </c>
      <c r="E32" s="121">
        <v>1001973</v>
      </c>
      <c r="F32" s="111">
        <v>29369</v>
      </c>
      <c r="G32" s="85">
        <f t="shared" si="0"/>
        <v>1031342</v>
      </c>
      <c r="H32" s="127">
        <v>1178046</v>
      </c>
      <c r="I32" s="23">
        <f t="shared" si="1"/>
        <v>146704</v>
      </c>
      <c r="J32" s="24">
        <f t="shared" si="2"/>
        <v>0.14219999999999999</v>
      </c>
      <c r="K32" s="25" t="s">
        <v>951</v>
      </c>
      <c r="L32" s="26" t="s">
        <v>951</v>
      </c>
    </row>
    <row r="33" spans="1:12" x14ac:dyDescent="0.25">
      <c r="A33" s="42" t="s">
        <v>55</v>
      </c>
      <c r="B33" s="28" t="s">
        <v>56</v>
      </c>
      <c r="C33" s="28" t="s">
        <v>59</v>
      </c>
      <c r="D33" s="28" t="s">
        <v>60</v>
      </c>
      <c r="E33" s="121">
        <v>4197876</v>
      </c>
      <c r="F33" s="111">
        <v>81548</v>
      </c>
      <c r="G33" s="85">
        <f t="shared" si="0"/>
        <v>4279424</v>
      </c>
      <c r="H33" s="127">
        <v>4388184</v>
      </c>
      <c r="I33" s="23">
        <f t="shared" si="1"/>
        <v>108760</v>
      </c>
      <c r="J33" s="24">
        <f t="shared" si="2"/>
        <v>2.5399999999999999E-2</v>
      </c>
      <c r="K33" s="25" t="s">
        <v>951</v>
      </c>
      <c r="L33" s="26" t="s">
        <v>951</v>
      </c>
    </row>
    <row r="34" spans="1:12" x14ac:dyDescent="0.25">
      <c r="A34" s="42" t="s">
        <v>55</v>
      </c>
      <c r="B34" s="28" t="s">
        <v>56</v>
      </c>
      <c r="C34" s="28" t="s">
        <v>61</v>
      </c>
      <c r="D34" s="28" t="s">
        <v>62</v>
      </c>
      <c r="E34" s="121">
        <v>101494</v>
      </c>
      <c r="F34" s="111">
        <v>14585</v>
      </c>
      <c r="G34" s="85">
        <f t="shared" si="0"/>
        <v>116079</v>
      </c>
      <c r="H34" s="127">
        <v>289959</v>
      </c>
      <c r="I34" s="23">
        <f t="shared" si="1"/>
        <v>173880</v>
      </c>
      <c r="J34" s="24">
        <f t="shared" si="2"/>
        <v>1.4979</v>
      </c>
      <c r="K34" s="25">
        <v>1</v>
      </c>
      <c r="L34" s="26" t="s">
        <v>951</v>
      </c>
    </row>
    <row r="35" spans="1:12" x14ac:dyDescent="0.25">
      <c r="A35" s="42" t="s">
        <v>55</v>
      </c>
      <c r="B35" s="28" t="s">
        <v>56</v>
      </c>
      <c r="C35" s="28" t="s">
        <v>63</v>
      </c>
      <c r="D35" s="28" t="s">
        <v>64</v>
      </c>
      <c r="E35" s="121">
        <v>888815</v>
      </c>
      <c r="F35" s="111">
        <v>13048</v>
      </c>
      <c r="G35" s="85">
        <f t="shared" si="0"/>
        <v>901863</v>
      </c>
      <c r="H35" s="127">
        <v>959823</v>
      </c>
      <c r="I35" s="23">
        <f t="shared" si="1"/>
        <v>57960</v>
      </c>
      <c r="J35" s="24">
        <f t="shared" si="2"/>
        <v>6.4299999999999996E-2</v>
      </c>
      <c r="K35" s="25" t="s">
        <v>951</v>
      </c>
      <c r="L35" s="26" t="s">
        <v>951</v>
      </c>
    </row>
    <row r="36" spans="1:12" x14ac:dyDescent="0.25">
      <c r="A36" s="42" t="s">
        <v>65</v>
      </c>
      <c r="B36" s="28" t="s">
        <v>66</v>
      </c>
      <c r="C36" s="28" t="s">
        <v>67</v>
      </c>
      <c r="D36" s="28" t="s">
        <v>68</v>
      </c>
      <c r="E36" s="121">
        <v>557697</v>
      </c>
      <c r="F36" s="111">
        <v>15660</v>
      </c>
      <c r="G36" s="85">
        <f t="shared" si="0"/>
        <v>573357</v>
      </c>
      <c r="H36" s="127">
        <v>600677</v>
      </c>
      <c r="I36" s="23">
        <f t="shared" si="1"/>
        <v>27320</v>
      </c>
      <c r="J36" s="24">
        <f t="shared" si="2"/>
        <v>4.7600000000000003E-2</v>
      </c>
      <c r="K36" s="25" t="s">
        <v>951</v>
      </c>
      <c r="L36" s="26" t="s">
        <v>951</v>
      </c>
    </row>
    <row r="37" spans="1:12" x14ac:dyDescent="0.25">
      <c r="A37" s="42" t="s">
        <v>65</v>
      </c>
      <c r="B37" s="28" t="s">
        <v>66</v>
      </c>
      <c r="C37" s="28" t="s">
        <v>69</v>
      </c>
      <c r="D37" s="28" t="s">
        <v>70</v>
      </c>
      <c r="E37" s="121">
        <v>1120899</v>
      </c>
      <c r="F37" s="111">
        <v>28986</v>
      </c>
      <c r="G37" s="85">
        <f t="shared" si="0"/>
        <v>1149885</v>
      </c>
      <c r="H37" s="127">
        <v>1077951</v>
      </c>
      <c r="I37" s="23">
        <f t="shared" si="1"/>
        <v>-71934</v>
      </c>
      <c r="J37" s="24">
        <f t="shared" si="2"/>
        <v>-6.2600000000000003E-2</v>
      </c>
      <c r="K37" s="25" t="s">
        <v>951</v>
      </c>
      <c r="L37" s="26" t="s">
        <v>951</v>
      </c>
    </row>
    <row r="38" spans="1:12" x14ac:dyDescent="0.25">
      <c r="A38" s="42" t="s">
        <v>65</v>
      </c>
      <c r="B38" s="28" t="s">
        <v>66</v>
      </c>
      <c r="C38" s="28" t="s">
        <v>71</v>
      </c>
      <c r="D38" s="28" t="s">
        <v>72</v>
      </c>
      <c r="E38" s="121">
        <v>388837</v>
      </c>
      <c r="F38" s="111">
        <v>10510</v>
      </c>
      <c r="G38" s="85">
        <f t="shared" si="0"/>
        <v>399347</v>
      </c>
      <c r="H38" s="127">
        <v>447882</v>
      </c>
      <c r="I38" s="23">
        <f t="shared" si="1"/>
        <v>48535</v>
      </c>
      <c r="J38" s="24">
        <f t="shared" si="2"/>
        <v>0.1215</v>
      </c>
      <c r="K38" s="25" t="s">
        <v>951</v>
      </c>
      <c r="L38" s="26" t="s">
        <v>951</v>
      </c>
    </row>
    <row r="39" spans="1:12" x14ac:dyDescent="0.25">
      <c r="A39" s="42" t="s">
        <v>65</v>
      </c>
      <c r="B39" s="28" t="s">
        <v>66</v>
      </c>
      <c r="C39" s="28" t="s">
        <v>73</v>
      </c>
      <c r="D39" s="28" t="s">
        <v>74</v>
      </c>
      <c r="E39" s="121">
        <v>234031</v>
      </c>
      <c r="F39" s="111">
        <v>0</v>
      </c>
      <c r="G39" s="85">
        <f t="shared" si="0"/>
        <v>234031</v>
      </c>
      <c r="H39" s="127">
        <v>153652</v>
      </c>
      <c r="I39" s="23">
        <f t="shared" si="1"/>
        <v>-80379</v>
      </c>
      <c r="J39" s="24">
        <f t="shared" si="2"/>
        <v>-0.34350000000000003</v>
      </c>
      <c r="K39" s="25">
        <v>1</v>
      </c>
      <c r="L39" s="26" t="s">
        <v>951</v>
      </c>
    </row>
    <row r="40" spans="1:12" x14ac:dyDescent="0.25">
      <c r="A40" s="42" t="s">
        <v>75</v>
      </c>
      <c r="B40" s="28" t="s">
        <v>76</v>
      </c>
      <c r="C40" s="28" t="s">
        <v>26</v>
      </c>
      <c r="D40" s="28" t="s">
        <v>77</v>
      </c>
      <c r="E40" s="121">
        <v>2175348</v>
      </c>
      <c r="F40" s="111">
        <v>33978</v>
      </c>
      <c r="G40" s="85">
        <f t="shared" si="0"/>
        <v>2209326</v>
      </c>
      <c r="H40" s="127">
        <v>2197337</v>
      </c>
      <c r="I40" s="23">
        <f t="shared" si="1"/>
        <v>-11989</v>
      </c>
      <c r="J40" s="24">
        <f t="shared" si="2"/>
        <v>-5.4000000000000003E-3</v>
      </c>
      <c r="K40" s="25" t="s">
        <v>951</v>
      </c>
      <c r="L40" s="26" t="s">
        <v>951</v>
      </c>
    </row>
    <row r="41" spans="1:12" x14ac:dyDescent="0.25">
      <c r="A41" s="42" t="s">
        <v>75</v>
      </c>
      <c r="B41" s="28" t="s">
        <v>76</v>
      </c>
      <c r="C41" s="28" t="s">
        <v>57</v>
      </c>
      <c r="D41" s="28" t="s">
        <v>78</v>
      </c>
      <c r="E41" s="121">
        <v>1737106</v>
      </c>
      <c r="F41" s="111">
        <v>22358</v>
      </c>
      <c r="G41" s="85">
        <f t="shared" si="0"/>
        <v>1759464</v>
      </c>
      <c r="H41" s="127">
        <v>1762661</v>
      </c>
      <c r="I41" s="23">
        <f t="shared" si="1"/>
        <v>3197</v>
      </c>
      <c r="J41" s="24">
        <f t="shared" si="2"/>
        <v>1.8E-3</v>
      </c>
      <c r="K41" s="25" t="s">
        <v>951</v>
      </c>
      <c r="L41" s="26" t="s">
        <v>951</v>
      </c>
    </row>
    <row r="42" spans="1:12" x14ac:dyDescent="0.25">
      <c r="A42" s="42" t="s">
        <v>75</v>
      </c>
      <c r="B42" s="28" t="s">
        <v>76</v>
      </c>
      <c r="C42" s="28" t="s">
        <v>79</v>
      </c>
      <c r="D42" s="28" t="s">
        <v>80</v>
      </c>
      <c r="E42" s="121">
        <v>326689</v>
      </c>
      <c r="F42" s="111">
        <v>13437</v>
      </c>
      <c r="G42" s="85">
        <f t="shared" si="0"/>
        <v>340126</v>
      </c>
      <c r="H42" s="127">
        <v>481619</v>
      </c>
      <c r="I42" s="23">
        <f t="shared" si="1"/>
        <v>141493</v>
      </c>
      <c r="J42" s="24">
        <f t="shared" si="2"/>
        <v>0.41599999999999998</v>
      </c>
      <c r="K42" s="25" t="s">
        <v>951</v>
      </c>
      <c r="L42" s="26" t="s">
        <v>951</v>
      </c>
    </row>
    <row r="43" spans="1:12" x14ac:dyDescent="0.25">
      <c r="A43" s="42" t="s">
        <v>75</v>
      </c>
      <c r="B43" s="28" t="s">
        <v>76</v>
      </c>
      <c r="C43" s="28" t="s">
        <v>16</v>
      </c>
      <c r="D43" s="28" t="s">
        <v>81</v>
      </c>
      <c r="E43" s="121">
        <v>3297425</v>
      </c>
      <c r="F43" s="111">
        <v>35410</v>
      </c>
      <c r="G43" s="85">
        <f t="shared" si="0"/>
        <v>3332835</v>
      </c>
      <c r="H43" s="127">
        <v>3116720</v>
      </c>
      <c r="I43" s="23">
        <f t="shared" si="1"/>
        <v>-216115</v>
      </c>
      <c r="J43" s="24">
        <f t="shared" si="2"/>
        <v>-6.4799999999999996E-2</v>
      </c>
      <c r="K43" s="25" t="s">
        <v>951</v>
      </c>
      <c r="L43" s="26" t="s">
        <v>951</v>
      </c>
    </row>
    <row r="44" spans="1:12" x14ac:dyDescent="0.25">
      <c r="A44" s="42" t="s">
        <v>75</v>
      </c>
      <c r="B44" s="28" t="s">
        <v>76</v>
      </c>
      <c r="C44" s="28" t="s">
        <v>82</v>
      </c>
      <c r="D44" s="28" t="s">
        <v>83</v>
      </c>
      <c r="E44" s="121">
        <v>1704742</v>
      </c>
      <c r="F44" s="111">
        <v>19982</v>
      </c>
      <c r="G44" s="85">
        <f t="shared" si="0"/>
        <v>1724724</v>
      </c>
      <c r="H44" s="127">
        <v>1839211</v>
      </c>
      <c r="I44" s="23">
        <f t="shared" si="1"/>
        <v>114487</v>
      </c>
      <c r="J44" s="24">
        <f t="shared" si="2"/>
        <v>6.6400000000000001E-2</v>
      </c>
      <c r="K44" s="25" t="s">
        <v>951</v>
      </c>
      <c r="L44" s="26" t="s">
        <v>951</v>
      </c>
    </row>
    <row r="45" spans="1:12" x14ac:dyDescent="0.25">
      <c r="A45" s="42" t="s">
        <v>75</v>
      </c>
      <c r="B45" s="28" t="s">
        <v>76</v>
      </c>
      <c r="C45" s="28" t="s">
        <v>84</v>
      </c>
      <c r="D45" s="28" t="s">
        <v>85</v>
      </c>
      <c r="E45" s="121">
        <v>395826</v>
      </c>
      <c r="F45" s="111">
        <v>14133</v>
      </c>
      <c r="G45" s="85">
        <f t="shared" si="0"/>
        <v>409959</v>
      </c>
      <c r="H45" s="127">
        <v>331099</v>
      </c>
      <c r="I45" s="23">
        <f t="shared" si="1"/>
        <v>-78860</v>
      </c>
      <c r="J45" s="24">
        <f t="shared" si="2"/>
        <v>-0.19239999999999999</v>
      </c>
      <c r="K45" s="25" t="s">
        <v>951</v>
      </c>
      <c r="L45" s="26" t="s">
        <v>951</v>
      </c>
    </row>
    <row r="46" spans="1:12" x14ac:dyDescent="0.25">
      <c r="A46" s="42" t="s">
        <v>75</v>
      </c>
      <c r="B46" s="28" t="s">
        <v>76</v>
      </c>
      <c r="C46" s="28" t="s">
        <v>86</v>
      </c>
      <c r="D46" s="28" t="s">
        <v>87</v>
      </c>
      <c r="E46" s="121">
        <v>2221241</v>
      </c>
      <c r="F46" s="111">
        <v>29140</v>
      </c>
      <c r="G46" s="85">
        <f t="shared" si="0"/>
        <v>2250381</v>
      </c>
      <c r="H46" s="127">
        <v>2274396</v>
      </c>
      <c r="I46" s="23">
        <f t="shared" si="1"/>
        <v>24015</v>
      </c>
      <c r="J46" s="24">
        <f t="shared" si="2"/>
        <v>1.0699999999999999E-2</v>
      </c>
      <c r="K46" s="25" t="s">
        <v>951</v>
      </c>
      <c r="L46" s="26" t="s">
        <v>951</v>
      </c>
    </row>
    <row r="47" spans="1:12" x14ac:dyDescent="0.25">
      <c r="A47" s="42" t="s">
        <v>75</v>
      </c>
      <c r="B47" s="28" t="s">
        <v>76</v>
      </c>
      <c r="C47" s="28" t="s">
        <v>88</v>
      </c>
      <c r="D47" s="28" t="s">
        <v>89</v>
      </c>
      <c r="E47" s="121">
        <v>12643152</v>
      </c>
      <c r="F47" s="111">
        <v>147096</v>
      </c>
      <c r="G47" s="85">
        <f t="shared" si="0"/>
        <v>12790248</v>
      </c>
      <c r="H47" s="127">
        <v>12615060</v>
      </c>
      <c r="I47" s="23">
        <f t="shared" si="1"/>
        <v>-175188</v>
      </c>
      <c r="J47" s="24">
        <f t="shared" si="2"/>
        <v>-1.37E-2</v>
      </c>
      <c r="K47" s="25" t="s">
        <v>951</v>
      </c>
      <c r="L47" s="26" t="s">
        <v>951</v>
      </c>
    </row>
    <row r="48" spans="1:12" x14ac:dyDescent="0.25">
      <c r="A48" s="42" t="s">
        <v>90</v>
      </c>
      <c r="B48" s="28" t="s">
        <v>91</v>
      </c>
      <c r="C48" s="28" t="s">
        <v>18</v>
      </c>
      <c r="D48" s="28" t="s">
        <v>92</v>
      </c>
      <c r="E48" s="121">
        <v>1135592</v>
      </c>
      <c r="F48" s="111">
        <v>18587</v>
      </c>
      <c r="G48" s="85">
        <f t="shared" si="0"/>
        <v>1154179</v>
      </c>
      <c r="H48" s="127">
        <v>1177790</v>
      </c>
      <c r="I48" s="23">
        <f t="shared" si="1"/>
        <v>23611</v>
      </c>
      <c r="J48" s="24">
        <f t="shared" si="2"/>
        <v>2.0500000000000001E-2</v>
      </c>
      <c r="K48" s="25" t="s">
        <v>951</v>
      </c>
      <c r="L48" s="26" t="s">
        <v>951</v>
      </c>
    </row>
    <row r="49" spans="1:12" x14ac:dyDescent="0.25">
      <c r="A49" s="42" t="s">
        <v>90</v>
      </c>
      <c r="B49" s="28" t="s">
        <v>91</v>
      </c>
      <c r="C49" s="28" t="s">
        <v>93</v>
      </c>
      <c r="D49" s="28" t="s">
        <v>94</v>
      </c>
      <c r="E49" s="121">
        <v>806470</v>
      </c>
      <c r="F49" s="111">
        <v>10550</v>
      </c>
      <c r="G49" s="85">
        <f t="shared" si="0"/>
        <v>817020</v>
      </c>
      <c r="H49" s="127">
        <v>867350</v>
      </c>
      <c r="I49" s="23">
        <f t="shared" si="1"/>
        <v>50330</v>
      </c>
      <c r="J49" s="24">
        <f t="shared" si="2"/>
        <v>6.1600000000000002E-2</v>
      </c>
      <c r="K49" s="25" t="s">
        <v>951</v>
      </c>
      <c r="L49" s="26" t="s">
        <v>951</v>
      </c>
    </row>
    <row r="50" spans="1:12" x14ac:dyDescent="0.25">
      <c r="A50" s="42" t="s">
        <v>90</v>
      </c>
      <c r="B50" s="28" t="s">
        <v>91</v>
      </c>
      <c r="C50" s="28" t="s">
        <v>95</v>
      </c>
      <c r="D50" s="28" t="s">
        <v>96</v>
      </c>
      <c r="E50" s="121">
        <v>6011962</v>
      </c>
      <c r="F50" s="111">
        <v>71644</v>
      </c>
      <c r="G50" s="85">
        <f t="shared" si="0"/>
        <v>6083606</v>
      </c>
      <c r="H50" s="127">
        <v>6245212</v>
      </c>
      <c r="I50" s="23">
        <f t="shared" si="1"/>
        <v>161606</v>
      </c>
      <c r="J50" s="24">
        <f t="shared" si="2"/>
        <v>2.6599999999999999E-2</v>
      </c>
      <c r="K50" s="25" t="s">
        <v>951</v>
      </c>
      <c r="L50" s="26" t="s">
        <v>951</v>
      </c>
    </row>
    <row r="51" spans="1:12" x14ac:dyDescent="0.25">
      <c r="A51" s="42" t="s">
        <v>90</v>
      </c>
      <c r="B51" s="28" t="s">
        <v>91</v>
      </c>
      <c r="C51" s="28" t="s">
        <v>97</v>
      </c>
      <c r="D51" s="28" t="s">
        <v>98</v>
      </c>
      <c r="E51" s="121">
        <v>1639428</v>
      </c>
      <c r="F51" s="111">
        <v>22706</v>
      </c>
      <c r="G51" s="85">
        <f t="shared" si="0"/>
        <v>1662134</v>
      </c>
      <c r="H51" s="127">
        <v>1846681</v>
      </c>
      <c r="I51" s="23">
        <f t="shared" si="1"/>
        <v>184547</v>
      </c>
      <c r="J51" s="24">
        <f t="shared" si="2"/>
        <v>0.111</v>
      </c>
      <c r="K51" s="25" t="s">
        <v>951</v>
      </c>
      <c r="L51" s="26" t="s">
        <v>951</v>
      </c>
    </row>
    <row r="52" spans="1:12" x14ac:dyDescent="0.25">
      <c r="A52" s="42" t="s">
        <v>90</v>
      </c>
      <c r="B52" s="28" t="s">
        <v>91</v>
      </c>
      <c r="C52" s="28" t="s">
        <v>99</v>
      </c>
      <c r="D52" s="28" t="s">
        <v>100</v>
      </c>
      <c r="E52" s="121">
        <v>1292001</v>
      </c>
      <c r="F52" s="111">
        <v>22022</v>
      </c>
      <c r="G52" s="85">
        <f t="shared" si="0"/>
        <v>1314023</v>
      </c>
      <c r="H52" s="127">
        <v>1512280</v>
      </c>
      <c r="I52" s="23">
        <f t="shared" si="1"/>
        <v>198257</v>
      </c>
      <c r="J52" s="24">
        <f t="shared" si="2"/>
        <v>0.15090000000000001</v>
      </c>
      <c r="K52" s="25" t="s">
        <v>951</v>
      </c>
      <c r="L52" s="26" t="s">
        <v>951</v>
      </c>
    </row>
    <row r="53" spans="1:12" x14ac:dyDescent="0.25">
      <c r="A53" s="42" t="s">
        <v>90</v>
      </c>
      <c r="B53" s="28" t="s">
        <v>91</v>
      </c>
      <c r="C53" s="28" t="s">
        <v>101</v>
      </c>
      <c r="D53" s="28" t="s">
        <v>102</v>
      </c>
      <c r="E53" s="121">
        <v>1183421</v>
      </c>
      <c r="F53" s="111">
        <v>14595</v>
      </c>
      <c r="G53" s="85">
        <f t="shared" si="0"/>
        <v>1198016</v>
      </c>
      <c r="H53" s="127">
        <v>1280274</v>
      </c>
      <c r="I53" s="23">
        <f t="shared" si="1"/>
        <v>82258</v>
      </c>
      <c r="J53" s="24">
        <f t="shared" si="2"/>
        <v>6.8699999999999997E-2</v>
      </c>
      <c r="K53" s="25" t="s">
        <v>951</v>
      </c>
      <c r="L53" s="26" t="s">
        <v>951</v>
      </c>
    </row>
    <row r="54" spans="1:12" x14ac:dyDescent="0.25">
      <c r="A54" s="42" t="s">
        <v>90</v>
      </c>
      <c r="B54" s="28" t="s">
        <v>91</v>
      </c>
      <c r="C54" s="28" t="s">
        <v>103</v>
      </c>
      <c r="D54" s="28" t="s">
        <v>104</v>
      </c>
      <c r="E54" s="121">
        <v>400870</v>
      </c>
      <c r="F54" s="111">
        <v>6276</v>
      </c>
      <c r="G54" s="85">
        <f t="shared" si="0"/>
        <v>407146</v>
      </c>
      <c r="H54" s="127">
        <v>568444</v>
      </c>
      <c r="I54" s="23">
        <f t="shared" si="1"/>
        <v>161298</v>
      </c>
      <c r="J54" s="24">
        <f t="shared" si="2"/>
        <v>0.3962</v>
      </c>
      <c r="K54" s="25" t="s">
        <v>951</v>
      </c>
      <c r="L54" s="26" t="s">
        <v>951</v>
      </c>
    </row>
    <row r="55" spans="1:12" x14ac:dyDescent="0.25">
      <c r="A55" s="42" t="s">
        <v>90</v>
      </c>
      <c r="B55" s="28" t="s">
        <v>91</v>
      </c>
      <c r="C55" s="28" t="s">
        <v>105</v>
      </c>
      <c r="D55" s="28" t="s">
        <v>106</v>
      </c>
      <c r="E55" s="121">
        <v>637571</v>
      </c>
      <c r="F55" s="111">
        <v>9880</v>
      </c>
      <c r="G55" s="85">
        <f t="shared" si="0"/>
        <v>647451</v>
      </c>
      <c r="H55" s="127">
        <v>831871</v>
      </c>
      <c r="I55" s="23">
        <f t="shared" si="1"/>
        <v>184420</v>
      </c>
      <c r="J55" s="24">
        <f t="shared" si="2"/>
        <v>0.2848</v>
      </c>
      <c r="K55" s="25" t="s">
        <v>951</v>
      </c>
      <c r="L55" s="26" t="s">
        <v>951</v>
      </c>
    </row>
    <row r="56" spans="1:12" x14ac:dyDescent="0.25">
      <c r="A56" s="42" t="s">
        <v>90</v>
      </c>
      <c r="B56" s="28" t="s">
        <v>91</v>
      </c>
      <c r="C56" s="28" t="s">
        <v>107</v>
      </c>
      <c r="D56" s="28" t="s">
        <v>108</v>
      </c>
      <c r="E56" s="121">
        <v>1420129</v>
      </c>
      <c r="F56" s="111">
        <v>25993</v>
      </c>
      <c r="G56" s="85">
        <f t="shared" si="0"/>
        <v>1446122</v>
      </c>
      <c r="H56" s="127">
        <v>1424546</v>
      </c>
      <c r="I56" s="23">
        <f t="shared" si="1"/>
        <v>-21576</v>
      </c>
      <c r="J56" s="24">
        <f t="shared" si="2"/>
        <v>-1.49E-2</v>
      </c>
      <c r="K56" s="25" t="s">
        <v>951</v>
      </c>
      <c r="L56" s="26" t="s">
        <v>951</v>
      </c>
    </row>
    <row r="57" spans="1:12" x14ac:dyDescent="0.25">
      <c r="A57" s="42" t="s">
        <v>90</v>
      </c>
      <c r="B57" s="28" t="s">
        <v>91</v>
      </c>
      <c r="C57" s="28" t="s">
        <v>109</v>
      </c>
      <c r="D57" s="28" t="s">
        <v>110</v>
      </c>
      <c r="E57" s="121">
        <v>953223</v>
      </c>
      <c r="F57" s="111">
        <v>13698</v>
      </c>
      <c r="G57" s="85">
        <f t="shared" si="0"/>
        <v>966921</v>
      </c>
      <c r="H57" s="127">
        <v>1073344</v>
      </c>
      <c r="I57" s="23">
        <f t="shared" si="1"/>
        <v>106423</v>
      </c>
      <c r="J57" s="24">
        <f t="shared" si="2"/>
        <v>0.1101</v>
      </c>
      <c r="K57" s="25" t="s">
        <v>951</v>
      </c>
      <c r="L57" s="26" t="s">
        <v>951</v>
      </c>
    </row>
    <row r="58" spans="1:12" x14ac:dyDescent="0.25">
      <c r="A58" s="42" t="s">
        <v>90</v>
      </c>
      <c r="B58" s="28" t="s">
        <v>91</v>
      </c>
      <c r="C58" s="28" t="s">
        <v>111</v>
      </c>
      <c r="D58" s="28" t="s">
        <v>112</v>
      </c>
      <c r="E58" s="121">
        <v>784418</v>
      </c>
      <c r="F58" s="111">
        <v>15994</v>
      </c>
      <c r="G58" s="85">
        <f t="shared" si="0"/>
        <v>800412</v>
      </c>
      <c r="H58" s="127">
        <v>929692</v>
      </c>
      <c r="I58" s="23">
        <f t="shared" si="1"/>
        <v>129280</v>
      </c>
      <c r="J58" s="24">
        <f t="shared" si="2"/>
        <v>0.1615</v>
      </c>
      <c r="K58" s="25" t="s">
        <v>951</v>
      </c>
      <c r="L58" s="26" t="s">
        <v>951</v>
      </c>
    </row>
    <row r="59" spans="1:12" x14ac:dyDescent="0.25">
      <c r="A59" s="42" t="s">
        <v>113</v>
      </c>
      <c r="B59" s="28" t="s">
        <v>114</v>
      </c>
      <c r="C59" s="28" t="s">
        <v>12</v>
      </c>
      <c r="D59" s="28" t="s">
        <v>115</v>
      </c>
      <c r="E59" s="121">
        <v>11531</v>
      </c>
      <c r="F59" s="111">
        <v>0</v>
      </c>
      <c r="G59" s="85">
        <f t="shared" si="0"/>
        <v>11531</v>
      </c>
      <c r="H59" s="127">
        <v>12382</v>
      </c>
      <c r="I59" s="23">
        <f t="shared" si="1"/>
        <v>851</v>
      </c>
      <c r="J59" s="24">
        <f t="shared" si="2"/>
        <v>7.3800000000000004E-2</v>
      </c>
      <c r="K59" s="25">
        <v>1</v>
      </c>
      <c r="L59" s="26">
        <v>1</v>
      </c>
    </row>
    <row r="60" spans="1:12" x14ac:dyDescent="0.25">
      <c r="A60" s="42" t="s">
        <v>113</v>
      </c>
      <c r="B60" s="28" t="s">
        <v>114</v>
      </c>
      <c r="C60" s="28" t="s">
        <v>116</v>
      </c>
      <c r="D60" s="28" t="s">
        <v>117</v>
      </c>
      <c r="E60" s="121">
        <v>16458</v>
      </c>
      <c r="F60" s="111">
        <v>0</v>
      </c>
      <c r="G60" s="85">
        <f t="shared" si="0"/>
        <v>16458</v>
      </c>
      <c r="H60" s="127">
        <v>17632</v>
      </c>
      <c r="I60" s="23">
        <f t="shared" si="1"/>
        <v>1174</v>
      </c>
      <c r="J60" s="24">
        <f t="shared" si="2"/>
        <v>7.1300000000000002E-2</v>
      </c>
      <c r="K60" s="25">
        <v>1</v>
      </c>
      <c r="L60" s="26">
        <v>1</v>
      </c>
    </row>
    <row r="61" spans="1:12" x14ac:dyDescent="0.25">
      <c r="A61" s="42" t="s">
        <v>113</v>
      </c>
      <c r="B61" s="28" t="s">
        <v>114</v>
      </c>
      <c r="C61" s="28" t="s">
        <v>118</v>
      </c>
      <c r="D61" s="28" t="s">
        <v>119</v>
      </c>
      <c r="E61" s="121">
        <v>288584</v>
      </c>
      <c r="F61" s="111">
        <v>9568</v>
      </c>
      <c r="G61" s="85">
        <f t="shared" si="0"/>
        <v>298152</v>
      </c>
      <c r="H61" s="127">
        <v>258746</v>
      </c>
      <c r="I61" s="23">
        <f t="shared" si="1"/>
        <v>-39406</v>
      </c>
      <c r="J61" s="24">
        <f t="shared" si="2"/>
        <v>-0.13220000000000001</v>
      </c>
      <c r="K61" s="25" t="s">
        <v>951</v>
      </c>
      <c r="L61" s="26" t="s">
        <v>951</v>
      </c>
    </row>
    <row r="62" spans="1:12" x14ac:dyDescent="0.25">
      <c r="A62" s="42" t="s">
        <v>113</v>
      </c>
      <c r="B62" s="28" t="s">
        <v>114</v>
      </c>
      <c r="C62" s="28" t="s">
        <v>120</v>
      </c>
      <c r="D62" s="28" t="s">
        <v>121</v>
      </c>
      <c r="E62" s="121">
        <v>16889</v>
      </c>
      <c r="F62" s="111">
        <v>0</v>
      </c>
      <c r="G62" s="85">
        <f t="shared" si="0"/>
        <v>16889</v>
      </c>
      <c r="H62" s="127">
        <v>17736</v>
      </c>
      <c r="I62" s="23">
        <f t="shared" si="1"/>
        <v>847</v>
      </c>
      <c r="J62" s="24">
        <f t="shared" si="2"/>
        <v>5.0200000000000002E-2</v>
      </c>
      <c r="K62" s="25">
        <v>1</v>
      </c>
      <c r="L62" s="26">
        <v>1</v>
      </c>
    </row>
    <row r="63" spans="1:12" x14ac:dyDescent="0.25">
      <c r="A63" s="42" t="s">
        <v>113</v>
      </c>
      <c r="B63" s="28" t="s">
        <v>114</v>
      </c>
      <c r="C63" s="28" t="s">
        <v>47</v>
      </c>
      <c r="D63" s="28" t="s">
        <v>122</v>
      </c>
      <c r="E63" s="121">
        <v>8697053</v>
      </c>
      <c r="F63" s="111">
        <v>122747</v>
      </c>
      <c r="G63" s="85">
        <f t="shared" si="0"/>
        <v>8819800</v>
      </c>
      <c r="H63" s="127">
        <v>8863808</v>
      </c>
      <c r="I63" s="23">
        <f t="shared" si="1"/>
        <v>44008</v>
      </c>
      <c r="J63" s="24">
        <f t="shared" si="2"/>
        <v>5.0000000000000001E-3</v>
      </c>
      <c r="K63" s="25" t="s">
        <v>951</v>
      </c>
      <c r="L63" s="26" t="s">
        <v>951</v>
      </c>
    </row>
    <row r="64" spans="1:12" x14ac:dyDescent="0.25">
      <c r="A64" s="42" t="s">
        <v>113</v>
      </c>
      <c r="B64" s="28" t="s">
        <v>114</v>
      </c>
      <c r="C64" s="28" t="s">
        <v>123</v>
      </c>
      <c r="D64" s="28" t="s">
        <v>124</v>
      </c>
      <c r="E64" s="121">
        <v>20862933</v>
      </c>
      <c r="F64" s="111">
        <v>297686</v>
      </c>
      <c r="G64" s="85">
        <f t="shared" si="0"/>
        <v>21160619</v>
      </c>
      <c r="H64" s="127">
        <v>22150404</v>
      </c>
      <c r="I64" s="23">
        <f t="shared" si="1"/>
        <v>989785</v>
      </c>
      <c r="J64" s="24">
        <f t="shared" si="2"/>
        <v>4.6800000000000001E-2</v>
      </c>
      <c r="K64" s="25" t="s">
        <v>951</v>
      </c>
      <c r="L64" s="26" t="s">
        <v>951</v>
      </c>
    </row>
    <row r="65" spans="1:12" x14ac:dyDescent="0.25">
      <c r="A65" s="42" t="s">
        <v>113</v>
      </c>
      <c r="B65" s="28" t="s">
        <v>114</v>
      </c>
      <c r="C65" s="28" t="s">
        <v>125</v>
      </c>
      <c r="D65" s="28" t="s">
        <v>126</v>
      </c>
      <c r="E65" s="121">
        <v>8551239</v>
      </c>
      <c r="F65" s="111">
        <v>100426</v>
      </c>
      <c r="G65" s="85">
        <f t="shared" si="0"/>
        <v>8651665</v>
      </c>
      <c r="H65" s="127">
        <v>9587063</v>
      </c>
      <c r="I65" s="23">
        <f t="shared" si="1"/>
        <v>935398</v>
      </c>
      <c r="J65" s="24">
        <f t="shared" si="2"/>
        <v>0.1081</v>
      </c>
      <c r="K65" s="25" t="s">
        <v>951</v>
      </c>
      <c r="L65" s="26" t="s">
        <v>951</v>
      </c>
    </row>
    <row r="66" spans="1:12" x14ac:dyDescent="0.25">
      <c r="A66" s="42" t="s">
        <v>113</v>
      </c>
      <c r="B66" s="28" t="s">
        <v>114</v>
      </c>
      <c r="C66" s="28" t="s">
        <v>127</v>
      </c>
      <c r="D66" s="28" t="s">
        <v>128</v>
      </c>
      <c r="E66" s="121">
        <v>666955</v>
      </c>
      <c r="F66" s="111">
        <v>11753</v>
      </c>
      <c r="G66" s="85">
        <f t="shared" si="0"/>
        <v>678708</v>
      </c>
      <c r="H66" s="127">
        <v>747790</v>
      </c>
      <c r="I66" s="23">
        <f t="shared" si="1"/>
        <v>69082</v>
      </c>
      <c r="J66" s="24">
        <f t="shared" si="2"/>
        <v>0.1018</v>
      </c>
      <c r="K66" s="25" t="s">
        <v>951</v>
      </c>
      <c r="L66" s="26" t="s">
        <v>951</v>
      </c>
    </row>
    <row r="67" spans="1:12" x14ac:dyDescent="0.25">
      <c r="A67" s="42" t="s">
        <v>113</v>
      </c>
      <c r="B67" s="28" t="s">
        <v>114</v>
      </c>
      <c r="C67" s="28" t="s">
        <v>129</v>
      </c>
      <c r="D67" s="28" t="s">
        <v>130</v>
      </c>
      <c r="E67" s="121">
        <v>25641042</v>
      </c>
      <c r="F67" s="111">
        <v>371621</v>
      </c>
      <c r="G67" s="85">
        <f t="shared" si="0"/>
        <v>26012663</v>
      </c>
      <c r="H67" s="127">
        <v>25801343</v>
      </c>
      <c r="I67" s="23">
        <f t="shared" si="1"/>
        <v>-211320</v>
      </c>
      <c r="J67" s="24">
        <f t="shared" si="2"/>
        <v>-8.0999999999999996E-3</v>
      </c>
      <c r="K67" s="25" t="s">
        <v>951</v>
      </c>
      <c r="L67" s="26" t="s">
        <v>951</v>
      </c>
    </row>
    <row r="68" spans="1:12" x14ac:dyDescent="0.25">
      <c r="A68" s="42" t="s">
        <v>113</v>
      </c>
      <c r="B68" s="28" t="s">
        <v>114</v>
      </c>
      <c r="C68" s="28" t="s">
        <v>131</v>
      </c>
      <c r="D68" s="28" t="s">
        <v>132</v>
      </c>
      <c r="E68" s="121">
        <v>19265</v>
      </c>
      <c r="F68" s="111">
        <v>0</v>
      </c>
      <c r="G68" s="85">
        <f t="shared" si="0"/>
        <v>19265</v>
      </c>
      <c r="H68" s="127">
        <v>16138</v>
      </c>
      <c r="I68" s="23">
        <f t="shared" si="1"/>
        <v>-3127</v>
      </c>
      <c r="J68" s="24">
        <f t="shared" si="2"/>
        <v>-0.1623</v>
      </c>
      <c r="K68" s="25">
        <v>1</v>
      </c>
      <c r="L68" s="26">
        <v>1</v>
      </c>
    </row>
    <row r="69" spans="1:12" x14ac:dyDescent="0.25">
      <c r="A69" s="42" t="s">
        <v>133</v>
      </c>
      <c r="B69" s="28" t="s">
        <v>134</v>
      </c>
      <c r="C69" s="28" t="s">
        <v>135</v>
      </c>
      <c r="D69" s="28" t="s">
        <v>136</v>
      </c>
      <c r="E69" s="121">
        <v>977177</v>
      </c>
      <c r="F69" s="111">
        <v>10979</v>
      </c>
      <c r="G69" s="85">
        <f t="shared" si="0"/>
        <v>988156</v>
      </c>
      <c r="H69" s="127">
        <v>1056281</v>
      </c>
      <c r="I69" s="23">
        <f t="shared" si="1"/>
        <v>68125</v>
      </c>
      <c r="J69" s="24">
        <f t="shared" si="2"/>
        <v>6.8900000000000003E-2</v>
      </c>
      <c r="K69" s="25" t="s">
        <v>951</v>
      </c>
      <c r="L69" s="26" t="s">
        <v>951</v>
      </c>
    </row>
    <row r="70" spans="1:12" x14ac:dyDescent="0.25">
      <c r="A70" s="42" t="s">
        <v>133</v>
      </c>
      <c r="B70" s="28" t="s">
        <v>134</v>
      </c>
      <c r="C70" s="28" t="s">
        <v>41</v>
      </c>
      <c r="D70" s="28" t="s">
        <v>137</v>
      </c>
      <c r="E70" s="121">
        <v>5510012</v>
      </c>
      <c r="F70" s="111">
        <v>119609</v>
      </c>
      <c r="G70" s="85">
        <f t="shared" si="0"/>
        <v>5629621</v>
      </c>
      <c r="H70" s="127">
        <v>7168439</v>
      </c>
      <c r="I70" s="23">
        <f t="shared" si="1"/>
        <v>1538818</v>
      </c>
      <c r="J70" s="24">
        <f t="shared" si="2"/>
        <v>0.27329999999999999</v>
      </c>
      <c r="K70" s="25" t="s">
        <v>951</v>
      </c>
      <c r="L70" s="26" t="s">
        <v>951</v>
      </c>
    </row>
    <row r="71" spans="1:12" x14ac:dyDescent="0.25">
      <c r="A71" s="42" t="s">
        <v>133</v>
      </c>
      <c r="B71" s="28" t="s">
        <v>134</v>
      </c>
      <c r="C71" s="28" t="s">
        <v>138</v>
      </c>
      <c r="D71" s="28" t="s">
        <v>139</v>
      </c>
      <c r="E71" s="121">
        <v>27210</v>
      </c>
      <c r="F71" s="111">
        <v>0</v>
      </c>
      <c r="G71" s="85">
        <f t="shared" si="0"/>
        <v>27210</v>
      </c>
      <c r="H71" s="127">
        <v>40783</v>
      </c>
      <c r="I71" s="23">
        <f t="shared" si="1"/>
        <v>13573</v>
      </c>
      <c r="J71" s="24">
        <f t="shared" si="2"/>
        <v>0.49880000000000002</v>
      </c>
      <c r="K71" s="25">
        <v>1</v>
      </c>
      <c r="L71" s="26" t="s">
        <v>951</v>
      </c>
    </row>
    <row r="72" spans="1:12" x14ac:dyDescent="0.25">
      <c r="A72" s="42" t="s">
        <v>133</v>
      </c>
      <c r="B72" s="28" t="s">
        <v>134</v>
      </c>
      <c r="C72" s="28" t="s">
        <v>123</v>
      </c>
      <c r="D72" s="28" t="s">
        <v>140</v>
      </c>
      <c r="E72" s="121">
        <v>3236199</v>
      </c>
      <c r="F72" s="111">
        <v>57007</v>
      </c>
      <c r="G72" s="85">
        <f t="shared" si="0"/>
        <v>3293206</v>
      </c>
      <c r="H72" s="127">
        <v>3479504</v>
      </c>
      <c r="I72" s="23">
        <f t="shared" si="1"/>
        <v>186298</v>
      </c>
      <c r="J72" s="24">
        <f t="shared" si="2"/>
        <v>5.6599999999999998E-2</v>
      </c>
      <c r="K72" s="25" t="s">
        <v>951</v>
      </c>
      <c r="L72" s="26" t="s">
        <v>951</v>
      </c>
    </row>
    <row r="73" spans="1:12" x14ac:dyDescent="0.25">
      <c r="A73" s="42" t="s">
        <v>133</v>
      </c>
      <c r="B73" s="28" t="s">
        <v>134</v>
      </c>
      <c r="C73" s="28" t="s">
        <v>141</v>
      </c>
      <c r="D73" s="28" t="s">
        <v>142</v>
      </c>
      <c r="E73" s="121">
        <v>3890078</v>
      </c>
      <c r="F73" s="111">
        <v>53406</v>
      </c>
      <c r="G73" s="85">
        <f t="shared" si="0"/>
        <v>3943484</v>
      </c>
      <c r="H73" s="127">
        <v>3945369</v>
      </c>
      <c r="I73" s="23">
        <f t="shared" si="1"/>
        <v>1885</v>
      </c>
      <c r="J73" s="24">
        <f t="shared" si="2"/>
        <v>5.0000000000000001E-4</v>
      </c>
      <c r="K73" s="25" t="s">
        <v>951</v>
      </c>
      <c r="L73" s="26" t="s">
        <v>951</v>
      </c>
    </row>
    <row r="74" spans="1:12" x14ac:dyDescent="0.25">
      <c r="A74" s="42" t="s">
        <v>133</v>
      </c>
      <c r="B74" s="28" t="s">
        <v>134</v>
      </c>
      <c r="C74" s="28" t="s">
        <v>143</v>
      </c>
      <c r="D74" s="28" t="s">
        <v>144</v>
      </c>
      <c r="E74" s="121">
        <v>1324809</v>
      </c>
      <c r="F74" s="111">
        <v>18525</v>
      </c>
      <c r="G74" s="85">
        <f t="shared" ref="G74:G137" si="3">SUM(E74+F74)</f>
        <v>1343334</v>
      </c>
      <c r="H74" s="127">
        <v>1386591</v>
      </c>
      <c r="I74" s="23">
        <f t="shared" ref="I74:I137" si="4">SUM(H74-G74)</f>
        <v>43257</v>
      </c>
      <c r="J74" s="24">
        <f t="shared" ref="J74:J137" si="5">ROUND(I74/G74,4)</f>
        <v>3.2199999999999999E-2</v>
      </c>
      <c r="K74" s="25" t="s">
        <v>951</v>
      </c>
      <c r="L74" s="26" t="s">
        <v>951</v>
      </c>
    </row>
    <row r="75" spans="1:12" x14ac:dyDescent="0.25">
      <c r="A75" s="42" t="s">
        <v>133</v>
      </c>
      <c r="B75" s="28" t="s">
        <v>134</v>
      </c>
      <c r="C75" s="28" t="s">
        <v>145</v>
      </c>
      <c r="D75" s="28" t="s">
        <v>146</v>
      </c>
      <c r="E75" s="121">
        <v>1230133</v>
      </c>
      <c r="F75" s="111">
        <v>20500</v>
      </c>
      <c r="G75" s="85">
        <f t="shared" si="3"/>
        <v>1250633</v>
      </c>
      <c r="H75" s="127">
        <v>1343722</v>
      </c>
      <c r="I75" s="23">
        <f t="shared" si="4"/>
        <v>93089</v>
      </c>
      <c r="J75" s="24">
        <f t="shared" si="5"/>
        <v>7.4399999999999994E-2</v>
      </c>
      <c r="K75" s="25" t="s">
        <v>951</v>
      </c>
      <c r="L75" s="26" t="s">
        <v>951</v>
      </c>
    </row>
    <row r="76" spans="1:12" x14ac:dyDescent="0.25">
      <c r="A76" s="42" t="s">
        <v>133</v>
      </c>
      <c r="B76" s="28" t="s">
        <v>134</v>
      </c>
      <c r="C76" s="28" t="s">
        <v>147</v>
      </c>
      <c r="D76" s="28" t="s">
        <v>148</v>
      </c>
      <c r="E76" s="121">
        <v>114423</v>
      </c>
      <c r="F76" s="111">
        <v>6680</v>
      </c>
      <c r="G76" s="85">
        <f t="shared" si="3"/>
        <v>121103</v>
      </c>
      <c r="H76" s="127">
        <v>303245</v>
      </c>
      <c r="I76" s="23">
        <f t="shared" si="4"/>
        <v>182142</v>
      </c>
      <c r="J76" s="24">
        <f t="shared" si="5"/>
        <v>1.504</v>
      </c>
      <c r="K76" s="25" t="s">
        <v>951</v>
      </c>
      <c r="L76" s="26" t="s">
        <v>951</v>
      </c>
    </row>
    <row r="77" spans="1:12" x14ac:dyDescent="0.25">
      <c r="A77" s="42" t="s">
        <v>133</v>
      </c>
      <c r="B77" s="28" t="s">
        <v>134</v>
      </c>
      <c r="C77" s="28" t="s">
        <v>149</v>
      </c>
      <c r="D77" s="28" t="s">
        <v>150</v>
      </c>
      <c r="E77" s="121">
        <v>3205023</v>
      </c>
      <c r="F77" s="111">
        <v>47585</v>
      </c>
      <c r="G77" s="85">
        <f t="shared" si="3"/>
        <v>3252608</v>
      </c>
      <c r="H77" s="127">
        <v>3507674</v>
      </c>
      <c r="I77" s="23">
        <f t="shared" si="4"/>
        <v>255066</v>
      </c>
      <c r="J77" s="24">
        <f t="shared" si="5"/>
        <v>7.8399999999999997E-2</v>
      </c>
      <c r="K77" s="25" t="s">
        <v>951</v>
      </c>
      <c r="L77" s="26" t="s">
        <v>951</v>
      </c>
    </row>
    <row r="78" spans="1:12" x14ac:dyDescent="0.25">
      <c r="A78" s="42" t="s">
        <v>151</v>
      </c>
      <c r="B78" s="28" t="s">
        <v>152</v>
      </c>
      <c r="C78" s="28" t="s">
        <v>153</v>
      </c>
      <c r="D78" s="28" t="s">
        <v>154</v>
      </c>
      <c r="E78" s="121">
        <v>523082</v>
      </c>
      <c r="F78" s="111">
        <v>6126</v>
      </c>
      <c r="G78" s="85">
        <f t="shared" si="3"/>
        <v>529208</v>
      </c>
      <c r="H78" s="127">
        <v>577120</v>
      </c>
      <c r="I78" s="23">
        <f t="shared" si="4"/>
        <v>47912</v>
      </c>
      <c r="J78" s="24">
        <f t="shared" si="5"/>
        <v>9.0499999999999997E-2</v>
      </c>
      <c r="K78" s="25" t="s">
        <v>951</v>
      </c>
      <c r="L78" s="26" t="s">
        <v>951</v>
      </c>
    </row>
    <row r="79" spans="1:12" x14ac:dyDescent="0.25">
      <c r="A79" s="42" t="s">
        <v>151</v>
      </c>
      <c r="B79" s="28" t="s">
        <v>152</v>
      </c>
      <c r="C79" s="28" t="s">
        <v>155</v>
      </c>
      <c r="D79" s="28" t="s">
        <v>156</v>
      </c>
      <c r="E79" s="121">
        <v>914950</v>
      </c>
      <c r="F79" s="111">
        <v>8991</v>
      </c>
      <c r="G79" s="85">
        <f t="shared" si="3"/>
        <v>923941</v>
      </c>
      <c r="H79" s="127">
        <v>907172</v>
      </c>
      <c r="I79" s="23">
        <f t="shared" si="4"/>
        <v>-16769</v>
      </c>
      <c r="J79" s="24">
        <f t="shared" si="5"/>
        <v>-1.8100000000000002E-2</v>
      </c>
      <c r="K79" s="25" t="s">
        <v>951</v>
      </c>
      <c r="L79" s="26" t="s">
        <v>951</v>
      </c>
    </row>
    <row r="80" spans="1:12" x14ac:dyDescent="0.25">
      <c r="A80" s="42" t="s">
        <v>151</v>
      </c>
      <c r="B80" s="28" t="s">
        <v>152</v>
      </c>
      <c r="C80" s="28" t="s">
        <v>34</v>
      </c>
      <c r="D80" s="28" t="s">
        <v>157</v>
      </c>
      <c r="E80" s="121">
        <v>2159244</v>
      </c>
      <c r="F80" s="111">
        <v>18797</v>
      </c>
      <c r="G80" s="85">
        <f t="shared" si="3"/>
        <v>2178041</v>
      </c>
      <c r="H80" s="127">
        <v>2164035</v>
      </c>
      <c r="I80" s="23">
        <f t="shared" si="4"/>
        <v>-14006</v>
      </c>
      <c r="J80" s="24">
        <f t="shared" si="5"/>
        <v>-6.4000000000000003E-3</v>
      </c>
      <c r="K80" s="25" t="s">
        <v>951</v>
      </c>
      <c r="L80" s="26" t="s">
        <v>951</v>
      </c>
    </row>
    <row r="81" spans="1:12" x14ac:dyDescent="0.25">
      <c r="A81" s="42" t="s">
        <v>151</v>
      </c>
      <c r="B81" s="28" t="s">
        <v>152</v>
      </c>
      <c r="C81" s="28" t="s">
        <v>158</v>
      </c>
      <c r="D81" s="28" t="s">
        <v>159</v>
      </c>
      <c r="E81" s="121">
        <v>816408</v>
      </c>
      <c r="F81" s="111">
        <v>7531</v>
      </c>
      <c r="G81" s="85">
        <f t="shared" si="3"/>
        <v>823939</v>
      </c>
      <c r="H81" s="127">
        <v>814161</v>
      </c>
      <c r="I81" s="23">
        <f t="shared" si="4"/>
        <v>-9778</v>
      </c>
      <c r="J81" s="24">
        <f t="shared" si="5"/>
        <v>-1.1900000000000001E-2</v>
      </c>
      <c r="K81" s="25" t="s">
        <v>951</v>
      </c>
      <c r="L81" s="26" t="s">
        <v>951</v>
      </c>
    </row>
    <row r="82" spans="1:12" x14ac:dyDescent="0.25">
      <c r="A82" s="42" t="s">
        <v>151</v>
      </c>
      <c r="B82" s="28" t="s">
        <v>152</v>
      </c>
      <c r="C82" s="28" t="s">
        <v>116</v>
      </c>
      <c r="D82" s="28" t="s">
        <v>160</v>
      </c>
      <c r="E82" s="121">
        <v>1068851</v>
      </c>
      <c r="F82" s="111">
        <v>10531</v>
      </c>
      <c r="G82" s="85">
        <f t="shared" si="3"/>
        <v>1079382</v>
      </c>
      <c r="H82" s="127">
        <v>1041397</v>
      </c>
      <c r="I82" s="23">
        <f t="shared" si="4"/>
        <v>-37985</v>
      </c>
      <c r="J82" s="24">
        <f t="shared" si="5"/>
        <v>-3.5200000000000002E-2</v>
      </c>
      <c r="K82" s="25" t="s">
        <v>951</v>
      </c>
      <c r="L82" s="26" t="s">
        <v>951</v>
      </c>
    </row>
    <row r="83" spans="1:12" x14ac:dyDescent="0.25">
      <c r="A83" s="42" t="s">
        <v>151</v>
      </c>
      <c r="B83" s="28" t="s">
        <v>152</v>
      </c>
      <c r="C83" s="28" t="s">
        <v>161</v>
      </c>
      <c r="D83" s="28" t="s">
        <v>162</v>
      </c>
      <c r="E83" s="121">
        <v>2696040</v>
      </c>
      <c r="F83" s="111">
        <v>25527</v>
      </c>
      <c r="G83" s="85">
        <f t="shared" si="3"/>
        <v>2721567</v>
      </c>
      <c r="H83" s="127">
        <v>2680290</v>
      </c>
      <c r="I83" s="23">
        <f t="shared" si="4"/>
        <v>-41277</v>
      </c>
      <c r="J83" s="24">
        <f t="shared" si="5"/>
        <v>-1.52E-2</v>
      </c>
      <c r="K83" s="25" t="s">
        <v>951</v>
      </c>
      <c r="L83" s="26" t="s">
        <v>951</v>
      </c>
    </row>
    <row r="84" spans="1:12" x14ac:dyDescent="0.25">
      <c r="A84" s="42" t="s">
        <v>151</v>
      </c>
      <c r="B84" s="28" t="s">
        <v>152</v>
      </c>
      <c r="C84" s="28" t="s">
        <v>163</v>
      </c>
      <c r="D84" s="28" t="s">
        <v>164</v>
      </c>
      <c r="E84" s="121">
        <v>2138793</v>
      </c>
      <c r="F84" s="111">
        <v>19652</v>
      </c>
      <c r="G84" s="85">
        <f t="shared" si="3"/>
        <v>2158445</v>
      </c>
      <c r="H84" s="127">
        <v>2132607</v>
      </c>
      <c r="I84" s="23">
        <f t="shared" si="4"/>
        <v>-25838</v>
      </c>
      <c r="J84" s="24">
        <f t="shared" si="5"/>
        <v>-1.2E-2</v>
      </c>
      <c r="K84" s="25" t="s">
        <v>951</v>
      </c>
      <c r="L84" s="26" t="s">
        <v>951</v>
      </c>
    </row>
    <row r="85" spans="1:12" x14ac:dyDescent="0.25">
      <c r="A85" s="42" t="s">
        <v>151</v>
      </c>
      <c r="B85" s="28" t="s">
        <v>152</v>
      </c>
      <c r="C85" s="28" t="s">
        <v>165</v>
      </c>
      <c r="D85" s="28" t="s">
        <v>166</v>
      </c>
      <c r="E85" s="121">
        <v>1516968</v>
      </c>
      <c r="F85" s="111">
        <v>13752</v>
      </c>
      <c r="G85" s="85">
        <f t="shared" si="3"/>
        <v>1530720</v>
      </c>
      <c r="H85" s="127">
        <v>1503026</v>
      </c>
      <c r="I85" s="23">
        <f t="shared" si="4"/>
        <v>-27694</v>
      </c>
      <c r="J85" s="24">
        <f t="shared" si="5"/>
        <v>-1.8100000000000002E-2</v>
      </c>
      <c r="K85" s="25" t="s">
        <v>951</v>
      </c>
      <c r="L85" s="26" t="s">
        <v>951</v>
      </c>
    </row>
    <row r="86" spans="1:12" x14ac:dyDescent="0.25">
      <c r="A86" s="42" t="s">
        <v>151</v>
      </c>
      <c r="B86" s="28" t="s">
        <v>152</v>
      </c>
      <c r="C86" s="28" t="s">
        <v>59</v>
      </c>
      <c r="D86" s="28" t="s">
        <v>167</v>
      </c>
      <c r="E86" s="121">
        <v>2552506</v>
      </c>
      <c r="F86" s="111">
        <v>31756</v>
      </c>
      <c r="G86" s="85">
        <f t="shared" si="3"/>
        <v>2584262</v>
      </c>
      <c r="H86" s="127">
        <v>2310015</v>
      </c>
      <c r="I86" s="23">
        <f t="shared" si="4"/>
        <v>-274247</v>
      </c>
      <c r="J86" s="24">
        <f t="shared" si="5"/>
        <v>-0.1061</v>
      </c>
      <c r="K86" s="25" t="s">
        <v>951</v>
      </c>
      <c r="L86" s="26" t="s">
        <v>951</v>
      </c>
    </row>
    <row r="87" spans="1:12" x14ac:dyDescent="0.25">
      <c r="A87" s="42" t="s">
        <v>151</v>
      </c>
      <c r="B87" s="28" t="s">
        <v>152</v>
      </c>
      <c r="C87" s="28" t="s">
        <v>168</v>
      </c>
      <c r="D87" s="28" t="s">
        <v>169</v>
      </c>
      <c r="E87" s="121">
        <v>2154624</v>
      </c>
      <c r="F87" s="111">
        <v>23371</v>
      </c>
      <c r="G87" s="85">
        <f t="shared" si="3"/>
        <v>2177995</v>
      </c>
      <c r="H87" s="127">
        <v>2078562</v>
      </c>
      <c r="I87" s="23">
        <f t="shared" si="4"/>
        <v>-99433</v>
      </c>
      <c r="J87" s="24">
        <f t="shared" si="5"/>
        <v>-4.5699999999999998E-2</v>
      </c>
      <c r="K87" s="25" t="s">
        <v>951</v>
      </c>
      <c r="L87" s="26" t="s">
        <v>951</v>
      </c>
    </row>
    <row r="88" spans="1:12" x14ac:dyDescent="0.25">
      <c r="A88" s="42" t="s">
        <v>151</v>
      </c>
      <c r="B88" s="28" t="s">
        <v>152</v>
      </c>
      <c r="C88" s="28" t="s">
        <v>170</v>
      </c>
      <c r="D88" s="28" t="s">
        <v>171</v>
      </c>
      <c r="E88" s="121">
        <v>13133225</v>
      </c>
      <c r="F88" s="111">
        <v>141532</v>
      </c>
      <c r="G88" s="85">
        <f t="shared" si="3"/>
        <v>13274757</v>
      </c>
      <c r="H88" s="127">
        <v>13098706</v>
      </c>
      <c r="I88" s="23">
        <f t="shared" si="4"/>
        <v>-176051</v>
      </c>
      <c r="J88" s="24">
        <f t="shared" si="5"/>
        <v>-1.3299999999999999E-2</v>
      </c>
      <c r="K88" s="25" t="s">
        <v>951</v>
      </c>
      <c r="L88" s="26" t="s">
        <v>951</v>
      </c>
    </row>
    <row r="89" spans="1:12" x14ac:dyDescent="0.25">
      <c r="A89" s="42" t="s">
        <v>151</v>
      </c>
      <c r="B89" s="28" t="s">
        <v>152</v>
      </c>
      <c r="C89" s="28" t="s">
        <v>172</v>
      </c>
      <c r="D89" s="28" t="s">
        <v>173</v>
      </c>
      <c r="E89" s="121">
        <v>506839</v>
      </c>
      <c r="F89" s="111">
        <v>3927</v>
      </c>
      <c r="G89" s="85">
        <f t="shared" si="3"/>
        <v>510766</v>
      </c>
      <c r="H89" s="127">
        <v>487638</v>
      </c>
      <c r="I89" s="23">
        <f t="shared" si="4"/>
        <v>-23128</v>
      </c>
      <c r="J89" s="24">
        <f t="shared" si="5"/>
        <v>-4.53E-2</v>
      </c>
      <c r="K89" s="25" t="s">
        <v>951</v>
      </c>
      <c r="L89" s="26" t="s">
        <v>951</v>
      </c>
    </row>
    <row r="90" spans="1:12" x14ac:dyDescent="0.25">
      <c r="A90" s="42" t="s">
        <v>174</v>
      </c>
      <c r="B90" s="28" t="s">
        <v>175</v>
      </c>
      <c r="C90" s="28" t="s">
        <v>34</v>
      </c>
      <c r="D90" s="28" t="s">
        <v>177</v>
      </c>
      <c r="E90" s="121">
        <v>945394</v>
      </c>
      <c r="F90" s="111">
        <v>8576</v>
      </c>
      <c r="G90" s="85">
        <f t="shared" si="3"/>
        <v>953970</v>
      </c>
      <c r="H90" s="127">
        <v>956547</v>
      </c>
      <c r="I90" s="23">
        <f t="shared" si="4"/>
        <v>2577</v>
      </c>
      <c r="J90" s="24">
        <f t="shared" si="5"/>
        <v>2.7000000000000001E-3</v>
      </c>
      <c r="K90" s="25" t="s">
        <v>951</v>
      </c>
      <c r="L90" s="26" t="s">
        <v>951</v>
      </c>
    </row>
    <row r="91" spans="1:12" x14ac:dyDescent="0.25">
      <c r="A91" s="42" t="s">
        <v>174</v>
      </c>
      <c r="B91" s="28" t="s">
        <v>175</v>
      </c>
      <c r="C91" s="28" t="s">
        <v>26</v>
      </c>
      <c r="D91" s="28" t="s">
        <v>178</v>
      </c>
      <c r="E91" s="121">
        <v>1508288</v>
      </c>
      <c r="F91" s="111">
        <v>15962</v>
      </c>
      <c r="G91" s="85">
        <f t="shared" si="3"/>
        <v>1524250</v>
      </c>
      <c r="H91" s="127">
        <v>1523986</v>
      </c>
      <c r="I91" s="23">
        <f t="shared" si="4"/>
        <v>-264</v>
      </c>
      <c r="J91" s="24">
        <f t="shared" si="5"/>
        <v>-2.0000000000000001E-4</v>
      </c>
      <c r="K91" s="25" t="s">
        <v>951</v>
      </c>
      <c r="L91" s="26" t="s">
        <v>951</v>
      </c>
    </row>
    <row r="92" spans="1:12" x14ac:dyDescent="0.25">
      <c r="A92" s="42" t="s">
        <v>174</v>
      </c>
      <c r="B92" s="28" t="s">
        <v>175</v>
      </c>
      <c r="C92" s="28" t="s">
        <v>57</v>
      </c>
      <c r="D92" s="28" t="s">
        <v>179</v>
      </c>
      <c r="E92" s="121">
        <v>1303170</v>
      </c>
      <c r="F92" s="111">
        <v>16944</v>
      </c>
      <c r="G92" s="85">
        <f t="shared" si="3"/>
        <v>1320114</v>
      </c>
      <c r="H92" s="127">
        <v>1301907</v>
      </c>
      <c r="I92" s="23">
        <f t="shared" si="4"/>
        <v>-18207</v>
      </c>
      <c r="J92" s="24">
        <f t="shared" si="5"/>
        <v>-1.38E-2</v>
      </c>
      <c r="K92" s="25" t="s">
        <v>951</v>
      </c>
      <c r="L92" s="26" t="s">
        <v>951</v>
      </c>
    </row>
    <row r="93" spans="1:12" x14ac:dyDescent="0.25">
      <c r="A93" s="42" t="s">
        <v>174</v>
      </c>
      <c r="B93" s="28" t="s">
        <v>175</v>
      </c>
      <c r="C93" s="28" t="s">
        <v>16</v>
      </c>
      <c r="D93" s="28" t="s">
        <v>180</v>
      </c>
      <c r="E93" s="121">
        <v>1618105</v>
      </c>
      <c r="F93" s="111">
        <v>15537</v>
      </c>
      <c r="G93" s="85">
        <f t="shared" si="3"/>
        <v>1633642</v>
      </c>
      <c r="H93" s="127">
        <v>1604690</v>
      </c>
      <c r="I93" s="23">
        <f t="shared" si="4"/>
        <v>-28952</v>
      </c>
      <c r="J93" s="24">
        <f t="shared" si="5"/>
        <v>-1.77E-2</v>
      </c>
      <c r="K93" s="25" t="s">
        <v>951</v>
      </c>
      <c r="L93" s="26" t="s">
        <v>951</v>
      </c>
    </row>
    <row r="94" spans="1:12" x14ac:dyDescent="0.25">
      <c r="A94" s="44" t="s">
        <v>174</v>
      </c>
      <c r="B94" s="45" t="s">
        <v>175</v>
      </c>
      <c r="C94" s="45" t="s">
        <v>181</v>
      </c>
      <c r="D94" s="45" t="s">
        <v>894</v>
      </c>
      <c r="E94" s="148">
        <v>5026394</v>
      </c>
      <c r="F94" s="149">
        <v>55169</v>
      </c>
      <c r="G94" s="150">
        <f t="shared" si="3"/>
        <v>5081563</v>
      </c>
      <c r="H94" s="128">
        <v>4823926</v>
      </c>
      <c r="I94" s="74">
        <f t="shared" si="4"/>
        <v>-257637</v>
      </c>
      <c r="J94" s="46">
        <f t="shared" si="5"/>
        <v>-5.0700000000000002E-2</v>
      </c>
      <c r="K94" s="47" t="s">
        <v>951</v>
      </c>
      <c r="L94" s="48" t="s">
        <v>951</v>
      </c>
    </row>
    <row r="95" spans="1:12" x14ac:dyDescent="0.25">
      <c r="A95" s="42" t="s">
        <v>182</v>
      </c>
      <c r="B95" s="28" t="s">
        <v>183</v>
      </c>
      <c r="C95" s="28" t="s">
        <v>57</v>
      </c>
      <c r="D95" s="28" t="s">
        <v>184</v>
      </c>
      <c r="E95" s="121">
        <v>232147</v>
      </c>
      <c r="F95" s="111">
        <v>7949</v>
      </c>
      <c r="G95" s="85">
        <f t="shared" si="3"/>
        <v>240096</v>
      </c>
      <c r="H95" s="127">
        <v>212545</v>
      </c>
      <c r="I95" s="23">
        <f t="shared" si="4"/>
        <v>-27551</v>
      </c>
      <c r="J95" s="24">
        <f t="shared" si="5"/>
        <v>-0.1147</v>
      </c>
      <c r="K95" s="25">
        <v>1</v>
      </c>
      <c r="L95" s="26" t="s">
        <v>951</v>
      </c>
    </row>
    <row r="96" spans="1:12" x14ac:dyDescent="0.25">
      <c r="A96" s="42" t="s">
        <v>182</v>
      </c>
      <c r="B96" s="28" t="s">
        <v>183</v>
      </c>
      <c r="C96" s="28" t="s">
        <v>185</v>
      </c>
      <c r="D96" s="28" t="s">
        <v>186</v>
      </c>
      <c r="E96" s="121">
        <v>376057</v>
      </c>
      <c r="F96" s="111">
        <v>5648</v>
      </c>
      <c r="G96" s="85">
        <f t="shared" si="3"/>
        <v>381705</v>
      </c>
      <c r="H96" s="127">
        <v>486308</v>
      </c>
      <c r="I96" s="23">
        <f t="shared" si="4"/>
        <v>104603</v>
      </c>
      <c r="J96" s="24">
        <f t="shared" si="5"/>
        <v>0.27400000000000002</v>
      </c>
      <c r="K96" s="25" t="s">
        <v>951</v>
      </c>
      <c r="L96" s="26" t="s">
        <v>951</v>
      </c>
    </row>
    <row r="97" spans="1:12" x14ac:dyDescent="0.25">
      <c r="A97" s="42" t="s">
        <v>182</v>
      </c>
      <c r="B97" s="28" t="s">
        <v>183</v>
      </c>
      <c r="C97" s="28" t="s">
        <v>18</v>
      </c>
      <c r="D97" s="28" t="s">
        <v>187</v>
      </c>
      <c r="E97" s="121">
        <v>47549</v>
      </c>
      <c r="F97" s="111">
        <v>2618</v>
      </c>
      <c r="G97" s="85">
        <f t="shared" si="3"/>
        <v>50167</v>
      </c>
      <c r="H97" s="127">
        <v>60631</v>
      </c>
      <c r="I97" s="23">
        <f t="shared" si="4"/>
        <v>10464</v>
      </c>
      <c r="J97" s="24">
        <f t="shared" si="5"/>
        <v>0.20860000000000001</v>
      </c>
      <c r="K97" s="25">
        <v>1</v>
      </c>
      <c r="L97" s="26" t="s">
        <v>951</v>
      </c>
    </row>
    <row r="98" spans="1:12" x14ac:dyDescent="0.25">
      <c r="A98" s="42" t="s">
        <v>188</v>
      </c>
      <c r="B98" s="28" t="s">
        <v>189</v>
      </c>
      <c r="C98" s="28" t="s">
        <v>190</v>
      </c>
      <c r="D98" s="28" t="s">
        <v>191</v>
      </c>
      <c r="E98" s="121">
        <v>1092727</v>
      </c>
      <c r="F98" s="111">
        <v>11147</v>
      </c>
      <c r="G98" s="85">
        <f t="shared" si="3"/>
        <v>1103874</v>
      </c>
      <c r="H98" s="127">
        <v>1174450</v>
      </c>
      <c r="I98" s="23">
        <f t="shared" si="4"/>
        <v>70576</v>
      </c>
      <c r="J98" s="24">
        <f t="shared" si="5"/>
        <v>6.3899999999999998E-2</v>
      </c>
      <c r="K98" s="25" t="s">
        <v>951</v>
      </c>
      <c r="L98" s="26" t="s">
        <v>951</v>
      </c>
    </row>
    <row r="99" spans="1:12" x14ac:dyDescent="0.25">
      <c r="A99" s="42" t="s">
        <v>188</v>
      </c>
      <c r="B99" s="28" t="s">
        <v>189</v>
      </c>
      <c r="C99" s="28" t="s">
        <v>57</v>
      </c>
      <c r="D99" s="28" t="s">
        <v>192</v>
      </c>
      <c r="E99" s="121">
        <v>60401242</v>
      </c>
      <c r="F99" s="111">
        <v>853913</v>
      </c>
      <c r="G99" s="85">
        <f t="shared" si="3"/>
        <v>61255155</v>
      </c>
      <c r="H99" s="127">
        <v>62284097</v>
      </c>
      <c r="I99" s="23">
        <f t="shared" si="4"/>
        <v>1028942</v>
      </c>
      <c r="J99" s="24">
        <f t="shared" si="5"/>
        <v>1.6799999999999999E-2</v>
      </c>
      <c r="K99" s="25" t="s">
        <v>951</v>
      </c>
      <c r="L99" s="26" t="s">
        <v>951</v>
      </c>
    </row>
    <row r="100" spans="1:12" x14ac:dyDescent="0.25">
      <c r="A100" s="42" t="s">
        <v>188</v>
      </c>
      <c r="B100" s="28" t="s">
        <v>189</v>
      </c>
      <c r="C100" s="28" t="s">
        <v>193</v>
      </c>
      <c r="D100" s="28" t="s">
        <v>194</v>
      </c>
      <c r="E100" s="121">
        <v>38634160</v>
      </c>
      <c r="F100" s="111">
        <v>603599</v>
      </c>
      <c r="G100" s="85">
        <f t="shared" si="3"/>
        <v>39237759</v>
      </c>
      <c r="H100" s="127">
        <v>35925502</v>
      </c>
      <c r="I100" s="23">
        <f t="shared" si="4"/>
        <v>-3312257</v>
      </c>
      <c r="J100" s="24">
        <f t="shared" si="5"/>
        <v>-8.4400000000000003E-2</v>
      </c>
      <c r="K100" s="25" t="s">
        <v>951</v>
      </c>
      <c r="L100" s="26" t="s">
        <v>951</v>
      </c>
    </row>
    <row r="101" spans="1:12" x14ac:dyDescent="0.25">
      <c r="A101" s="42" t="s">
        <v>188</v>
      </c>
      <c r="B101" s="28" t="s">
        <v>189</v>
      </c>
      <c r="C101" s="28" t="s">
        <v>84</v>
      </c>
      <c r="D101" s="28" t="s">
        <v>195</v>
      </c>
      <c r="E101" s="121">
        <v>8870281</v>
      </c>
      <c r="F101" s="111">
        <v>104879</v>
      </c>
      <c r="G101" s="85">
        <f t="shared" si="3"/>
        <v>8975160</v>
      </c>
      <c r="H101" s="127">
        <v>8995180</v>
      </c>
      <c r="I101" s="23">
        <f t="shared" si="4"/>
        <v>20020</v>
      </c>
      <c r="J101" s="24">
        <f t="shared" si="5"/>
        <v>2.2000000000000001E-3</v>
      </c>
      <c r="K101" s="25" t="s">
        <v>951</v>
      </c>
      <c r="L101" s="26" t="s">
        <v>951</v>
      </c>
    </row>
    <row r="102" spans="1:12" x14ac:dyDescent="0.25">
      <c r="A102" s="42" t="s">
        <v>188</v>
      </c>
      <c r="B102" s="28" t="s">
        <v>189</v>
      </c>
      <c r="C102" s="28" t="s">
        <v>127</v>
      </c>
      <c r="D102" s="28" t="s">
        <v>196</v>
      </c>
      <c r="E102" s="121">
        <v>3871407</v>
      </c>
      <c r="F102" s="111">
        <v>41700</v>
      </c>
      <c r="G102" s="85">
        <f t="shared" si="3"/>
        <v>3913107</v>
      </c>
      <c r="H102" s="127">
        <v>3863045</v>
      </c>
      <c r="I102" s="23">
        <f t="shared" si="4"/>
        <v>-50062</v>
      </c>
      <c r="J102" s="24">
        <f t="shared" si="5"/>
        <v>-1.2800000000000001E-2</v>
      </c>
      <c r="K102" s="25" t="s">
        <v>951</v>
      </c>
      <c r="L102" s="26" t="s">
        <v>951</v>
      </c>
    </row>
    <row r="103" spans="1:12" x14ac:dyDescent="0.25">
      <c r="A103" s="42" t="s">
        <v>188</v>
      </c>
      <c r="B103" s="28" t="s">
        <v>189</v>
      </c>
      <c r="C103" s="28" t="s">
        <v>197</v>
      </c>
      <c r="D103" s="28" t="s">
        <v>198</v>
      </c>
      <c r="E103" s="121">
        <v>4566588</v>
      </c>
      <c r="F103" s="111">
        <v>48404</v>
      </c>
      <c r="G103" s="85">
        <f t="shared" si="3"/>
        <v>4614992</v>
      </c>
      <c r="H103" s="127">
        <v>4654795</v>
      </c>
      <c r="I103" s="23">
        <f t="shared" si="4"/>
        <v>39803</v>
      </c>
      <c r="J103" s="24">
        <f t="shared" si="5"/>
        <v>8.6E-3</v>
      </c>
      <c r="K103" s="25" t="s">
        <v>951</v>
      </c>
      <c r="L103" s="26" t="s">
        <v>951</v>
      </c>
    </row>
    <row r="104" spans="1:12" x14ac:dyDescent="0.25">
      <c r="A104" s="42" t="s">
        <v>199</v>
      </c>
      <c r="B104" s="28" t="s">
        <v>200</v>
      </c>
      <c r="C104" s="28" t="s">
        <v>201</v>
      </c>
      <c r="D104" s="28" t="s">
        <v>202</v>
      </c>
      <c r="E104" s="121">
        <v>1144341</v>
      </c>
      <c r="F104" s="111">
        <v>10606</v>
      </c>
      <c r="G104" s="85">
        <f t="shared" si="3"/>
        <v>1154947</v>
      </c>
      <c r="H104" s="127">
        <v>1120009</v>
      </c>
      <c r="I104" s="23">
        <f t="shared" si="4"/>
        <v>-34938</v>
      </c>
      <c r="J104" s="24">
        <f t="shared" si="5"/>
        <v>-3.0300000000000001E-2</v>
      </c>
      <c r="K104" s="25" t="s">
        <v>951</v>
      </c>
      <c r="L104" s="26" t="s">
        <v>951</v>
      </c>
    </row>
    <row r="105" spans="1:12" x14ac:dyDescent="0.25">
      <c r="A105" s="42" t="s">
        <v>199</v>
      </c>
      <c r="B105" s="28" t="s">
        <v>200</v>
      </c>
      <c r="C105" s="28" t="s">
        <v>26</v>
      </c>
      <c r="D105" s="28" t="s">
        <v>203</v>
      </c>
      <c r="E105" s="121">
        <v>798147</v>
      </c>
      <c r="F105" s="111">
        <v>18466</v>
      </c>
      <c r="G105" s="85">
        <f t="shared" si="3"/>
        <v>816613</v>
      </c>
      <c r="H105" s="127">
        <v>714042</v>
      </c>
      <c r="I105" s="23">
        <f t="shared" si="4"/>
        <v>-102571</v>
      </c>
      <c r="J105" s="24">
        <f t="shared" si="5"/>
        <v>-0.12559999999999999</v>
      </c>
      <c r="K105" s="25">
        <v>1</v>
      </c>
      <c r="L105" s="26" t="s">
        <v>951</v>
      </c>
    </row>
    <row r="106" spans="1:12" x14ac:dyDescent="0.25">
      <c r="A106" s="42" t="s">
        <v>199</v>
      </c>
      <c r="B106" s="28" t="s">
        <v>200</v>
      </c>
      <c r="C106" s="28" t="s">
        <v>57</v>
      </c>
      <c r="D106" s="28" t="s">
        <v>204</v>
      </c>
      <c r="E106" s="121">
        <v>568239</v>
      </c>
      <c r="F106" s="111">
        <v>12289</v>
      </c>
      <c r="G106" s="85">
        <f t="shared" si="3"/>
        <v>580528</v>
      </c>
      <c r="H106" s="127">
        <v>596822</v>
      </c>
      <c r="I106" s="23">
        <f t="shared" si="4"/>
        <v>16294</v>
      </c>
      <c r="J106" s="24">
        <f t="shared" si="5"/>
        <v>2.81E-2</v>
      </c>
      <c r="K106" s="25" t="s">
        <v>951</v>
      </c>
      <c r="L106" s="26" t="s">
        <v>951</v>
      </c>
    </row>
    <row r="107" spans="1:12" x14ac:dyDescent="0.25">
      <c r="A107" s="42" t="s">
        <v>205</v>
      </c>
      <c r="B107" s="28" t="s">
        <v>206</v>
      </c>
      <c r="C107" s="28" t="s">
        <v>207</v>
      </c>
      <c r="D107" s="28" t="s">
        <v>208</v>
      </c>
      <c r="E107" s="121">
        <v>1069057</v>
      </c>
      <c r="F107" s="111">
        <v>11873</v>
      </c>
      <c r="G107" s="85">
        <f t="shared" si="3"/>
        <v>1080930</v>
      </c>
      <c r="H107" s="127">
        <v>1153013</v>
      </c>
      <c r="I107" s="23">
        <f t="shared" si="4"/>
        <v>72083</v>
      </c>
      <c r="J107" s="24">
        <f t="shared" si="5"/>
        <v>6.6699999999999995E-2</v>
      </c>
      <c r="K107" s="25" t="s">
        <v>951</v>
      </c>
      <c r="L107" s="26" t="s">
        <v>951</v>
      </c>
    </row>
    <row r="108" spans="1:12" x14ac:dyDescent="0.25">
      <c r="A108" s="42" t="s">
        <v>205</v>
      </c>
      <c r="B108" s="28" t="s">
        <v>206</v>
      </c>
      <c r="C108" s="28" t="s">
        <v>209</v>
      </c>
      <c r="D108" s="28" t="s">
        <v>210</v>
      </c>
      <c r="E108" s="121">
        <v>1914722</v>
      </c>
      <c r="F108" s="111">
        <v>19594</v>
      </c>
      <c r="G108" s="85">
        <f t="shared" si="3"/>
        <v>1934316</v>
      </c>
      <c r="H108" s="127">
        <v>2088652</v>
      </c>
      <c r="I108" s="23">
        <f t="shared" si="4"/>
        <v>154336</v>
      </c>
      <c r="J108" s="24">
        <f t="shared" si="5"/>
        <v>7.9799999999999996E-2</v>
      </c>
      <c r="K108" s="25" t="s">
        <v>951</v>
      </c>
      <c r="L108" s="26" t="s">
        <v>951</v>
      </c>
    </row>
    <row r="109" spans="1:12" x14ac:dyDescent="0.25">
      <c r="A109" s="42" t="s">
        <v>205</v>
      </c>
      <c r="B109" s="28" t="s">
        <v>206</v>
      </c>
      <c r="C109" s="28" t="s">
        <v>26</v>
      </c>
      <c r="D109" s="28" t="s">
        <v>211</v>
      </c>
      <c r="E109" s="121">
        <v>3872204</v>
      </c>
      <c r="F109" s="111">
        <v>66951</v>
      </c>
      <c r="G109" s="85">
        <f t="shared" si="3"/>
        <v>3939155</v>
      </c>
      <c r="H109" s="127">
        <v>4082878</v>
      </c>
      <c r="I109" s="23">
        <f t="shared" si="4"/>
        <v>143723</v>
      </c>
      <c r="J109" s="24">
        <f t="shared" si="5"/>
        <v>3.6499999999999998E-2</v>
      </c>
      <c r="K109" s="25" t="s">
        <v>951</v>
      </c>
      <c r="L109" s="26" t="s">
        <v>951</v>
      </c>
    </row>
    <row r="110" spans="1:12" x14ac:dyDescent="0.25">
      <c r="A110" s="42" t="s">
        <v>205</v>
      </c>
      <c r="B110" s="28" t="s">
        <v>206</v>
      </c>
      <c r="C110" s="28" t="s">
        <v>57</v>
      </c>
      <c r="D110" s="28" t="s">
        <v>212</v>
      </c>
      <c r="E110" s="121">
        <v>804741</v>
      </c>
      <c r="F110" s="111">
        <v>9302</v>
      </c>
      <c r="G110" s="85">
        <f t="shared" si="3"/>
        <v>814043</v>
      </c>
      <c r="H110" s="127">
        <v>797479</v>
      </c>
      <c r="I110" s="23">
        <f t="shared" si="4"/>
        <v>-16564</v>
      </c>
      <c r="J110" s="24">
        <f t="shared" si="5"/>
        <v>-2.0299999999999999E-2</v>
      </c>
      <c r="K110" s="25" t="s">
        <v>951</v>
      </c>
      <c r="L110" s="26" t="s">
        <v>951</v>
      </c>
    </row>
    <row r="111" spans="1:12" x14ac:dyDescent="0.25">
      <c r="A111" s="42" t="s">
        <v>205</v>
      </c>
      <c r="B111" s="28" t="s">
        <v>206</v>
      </c>
      <c r="C111" s="28" t="s">
        <v>79</v>
      </c>
      <c r="D111" s="28" t="s">
        <v>213</v>
      </c>
      <c r="E111" s="121">
        <v>1404977</v>
      </c>
      <c r="F111" s="111">
        <v>16245</v>
      </c>
      <c r="G111" s="85">
        <f t="shared" si="3"/>
        <v>1421222</v>
      </c>
      <c r="H111" s="127">
        <v>1405899</v>
      </c>
      <c r="I111" s="23">
        <f t="shared" si="4"/>
        <v>-15323</v>
      </c>
      <c r="J111" s="24">
        <f t="shared" si="5"/>
        <v>-1.0800000000000001E-2</v>
      </c>
      <c r="K111" s="25" t="s">
        <v>951</v>
      </c>
      <c r="L111" s="26" t="s">
        <v>951</v>
      </c>
    </row>
    <row r="112" spans="1:12" x14ac:dyDescent="0.25">
      <c r="A112" s="42" t="s">
        <v>205</v>
      </c>
      <c r="B112" s="28" t="s">
        <v>206</v>
      </c>
      <c r="C112" s="28" t="s">
        <v>16</v>
      </c>
      <c r="D112" s="28" t="s">
        <v>214</v>
      </c>
      <c r="E112" s="121">
        <v>923976</v>
      </c>
      <c r="F112" s="111">
        <v>13802</v>
      </c>
      <c r="G112" s="85">
        <f t="shared" si="3"/>
        <v>937778</v>
      </c>
      <c r="H112" s="127">
        <v>796190</v>
      </c>
      <c r="I112" s="23">
        <f t="shared" si="4"/>
        <v>-141588</v>
      </c>
      <c r="J112" s="24">
        <f t="shared" si="5"/>
        <v>-0.151</v>
      </c>
      <c r="K112" s="25" t="s">
        <v>951</v>
      </c>
      <c r="L112" s="26" t="s">
        <v>951</v>
      </c>
    </row>
    <row r="113" spans="1:12" x14ac:dyDescent="0.25">
      <c r="A113" s="42" t="s">
        <v>205</v>
      </c>
      <c r="B113" s="28" t="s">
        <v>206</v>
      </c>
      <c r="C113" s="28" t="s">
        <v>215</v>
      </c>
      <c r="D113" s="28" t="s">
        <v>216</v>
      </c>
      <c r="E113" s="121">
        <v>51132624</v>
      </c>
      <c r="F113" s="111">
        <v>593021</v>
      </c>
      <c r="G113" s="85">
        <f t="shared" si="3"/>
        <v>51725645</v>
      </c>
      <c r="H113" s="127">
        <v>51138615</v>
      </c>
      <c r="I113" s="23">
        <f t="shared" si="4"/>
        <v>-587030</v>
      </c>
      <c r="J113" s="24">
        <f t="shared" si="5"/>
        <v>-1.1299999999999999E-2</v>
      </c>
      <c r="K113" s="25" t="s">
        <v>951</v>
      </c>
      <c r="L113" s="26" t="s">
        <v>951</v>
      </c>
    </row>
    <row r="114" spans="1:12" x14ac:dyDescent="0.25">
      <c r="A114" s="42" t="s">
        <v>205</v>
      </c>
      <c r="B114" s="28" t="s">
        <v>206</v>
      </c>
      <c r="C114" s="28" t="s">
        <v>67</v>
      </c>
      <c r="D114" s="28" t="s">
        <v>217</v>
      </c>
      <c r="E114" s="121">
        <v>1466570</v>
      </c>
      <c r="F114" s="111">
        <v>18121</v>
      </c>
      <c r="G114" s="85">
        <f t="shared" si="3"/>
        <v>1484691</v>
      </c>
      <c r="H114" s="127">
        <v>1452090</v>
      </c>
      <c r="I114" s="23">
        <f t="shared" si="4"/>
        <v>-32601</v>
      </c>
      <c r="J114" s="24">
        <f t="shared" si="5"/>
        <v>-2.1999999999999999E-2</v>
      </c>
      <c r="K114" s="25" t="s">
        <v>951</v>
      </c>
      <c r="L114" s="26" t="s">
        <v>951</v>
      </c>
    </row>
    <row r="115" spans="1:12" x14ac:dyDescent="0.25">
      <c r="A115" s="42" t="s">
        <v>205</v>
      </c>
      <c r="B115" s="28" t="s">
        <v>206</v>
      </c>
      <c r="C115" s="28" t="s">
        <v>168</v>
      </c>
      <c r="D115" s="28" t="s">
        <v>218</v>
      </c>
      <c r="E115" s="121">
        <v>6646636</v>
      </c>
      <c r="F115" s="111">
        <v>79107</v>
      </c>
      <c r="G115" s="85">
        <f t="shared" si="3"/>
        <v>6725743</v>
      </c>
      <c r="H115" s="127">
        <v>6815982</v>
      </c>
      <c r="I115" s="23">
        <f t="shared" si="4"/>
        <v>90239</v>
      </c>
      <c r="J115" s="24">
        <f t="shared" si="5"/>
        <v>1.34E-2</v>
      </c>
      <c r="K115" s="25" t="s">
        <v>951</v>
      </c>
      <c r="L115" s="26" t="s">
        <v>951</v>
      </c>
    </row>
    <row r="116" spans="1:12" x14ac:dyDescent="0.25">
      <c r="A116" s="42" t="s">
        <v>205</v>
      </c>
      <c r="B116" s="28" t="s">
        <v>206</v>
      </c>
      <c r="C116" s="28" t="s">
        <v>219</v>
      </c>
      <c r="D116" s="28" t="s">
        <v>220</v>
      </c>
      <c r="E116" s="121">
        <v>837644</v>
      </c>
      <c r="F116" s="111">
        <v>11953</v>
      </c>
      <c r="G116" s="85">
        <f t="shared" si="3"/>
        <v>849597</v>
      </c>
      <c r="H116" s="127">
        <v>922118</v>
      </c>
      <c r="I116" s="23">
        <f t="shared" si="4"/>
        <v>72521</v>
      </c>
      <c r="J116" s="24">
        <f t="shared" si="5"/>
        <v>8.5400000000000004E-2</v>
      </c>
      <c r="K116" s="25" t="s">
        <v>951</v>
      </c>
      <c r="L116" s="26" t="s">
        <v>951</v>
      </c>
    </row>
    <row r="117" spans="1:12" x14ac:dyDescent="0.25">
      <c r="A117" s="42" t="s">
        <v>221</v>
      </c>
      <c r="B117" s="28" t="s">
        <v>222</v>
      </c>
      <c r="C117" s="28" t="s">
        <v>26</v>
      </c>
      <c r="D117" s="28" t="s">
        <v>223</v>
      </c>
      <c r="E117" s="121">
        <v>1992743</v>
      </c>
      <c r="F117" s="111">
        <v>25962</v>
      </c>
      <c r="G117" s="85">
        <f t="shared" si="3"/>
        <v>2018705</v>
      </c>
      <c r="H117" s="127">
        <v>2042172</v>
      </c>
      <c r="I117" s="23">
        <f t="shared" si="4"/>
        <v>23467</v>
      </c>
      <c r="J117" s="24">
        <f t="shared" si="5"/>
        <v>1.1599999999999999E-2</v>
      </c>
      <c r="K117" s="25" t="s">
        <v>951</v>
      </c>
      <c r="L117" s="26" t="s">
        <v>951</v>
      </c>
    </row>
    <row r="118" spans="1:12" x14ac:dyDescent="0.25">
      <c r="A118" s="42" t="s">
        <v>221</v>
      </c>
      <c r="B118" s="28" t="s">
        <v>222</v>
      </c>
      <c r="C118" s="28" t="s">
        <v>224</v>
      </c>
      <c r="D118" s="28" t="s">
        <v>225</v>
      </c>
      <c r="E118" s="121">
        <v>476062</v>
      </c>
      <c r="F118" s="111">
        <v>7804</v>
      </c>
      <c r="G118" s="85">
        <f t="shared" si="3"/>
        <v>483866</v>
      </c>
      <c r="H118" s="127">
        <v>671837</v>
      </c>
      <c r="I118" s="23">
        <f t="shared" si="4"/>
        <v>187971</v>
      </c>
      <c r="J118" s="24">
        <f t="shared" si="5"/>
        <v>0.38850000000000001</v>
      </c>
      <c r="K118" s="25" t="s">
        <v>951</v>
      </c>
      <c r="L118" s="26" t="s">
        <v>951</v>
      </c>
    </row>
    <row r="119" spans="1:12" x14ac:dyDescent="0.25">
      <c r="A119" s="42" t="s">
        <v>221</v>
      </c>
      <c r="B119" s="28" t="s">
        <v>222</v>
      </c>
      <c r="C119" s="28" t="s">
        <v>226</v>
      </c>
      <c r="D119" s="28" t="s">
        <v>227</v>
      </c>
      <c r="E119" s="121">
        <v>736752</v>
      </c>
      <c r="F119" s="111">
        <v>9928</v>
      </c>
      <c r="G119" s="85">
        <f t="shared" si="3"/>
        <v>746680</v>
      </c>
      <c r="H119" s="127">
        <v>684741</v>
      </c>
      <c r="I119" s="23">
        <f t="shared" si="4"/>
        <v>-61939</v>
      </c>
      <c r="J119" s="24">
        <f t="shared" si="5"/>
        <v>-8.3000000000000004E-2</v>
      </c>
      <c r="K119" s="25" t="s">
        <v>951</v>
      </c>
      <c r="L119" s="26" t="s">
        <v>951</v>
      </c>
    </row>
    <row r="120" spans="1:12" x14ac:dyDescent="0.25">
      <c r="A120" s="42" t="s">
        <v>228</v>
      </c>
      <c r="B120" s="28" t="s">
        <v>229</v>
      </c>
      <c r="C120" s="28" t="s">
        <v>230</v>
      </c>
      <c r="D120" s="28" t="s">
        <v>231</v>
      </c>
      <c r="E120" s="121">
        <v>24274</v>
      </c>
      <c r="F120" s="111">
        <v>456</v>
      </c>
      <c r="G120" s="85">
        <f t="shared" si="3"/>
        <v>24730</v>
      </c>
      <c r="H120" s="127">
        <v>8125</v>
      </c>
      <c r="I120" s="23">
        <f t="shared" si="4"/>
        <v>-16605</v>
      </c>
      <c r="J120" s="24">
        <f t="shared" si="5"/>
        <v>-0.67149999999999999</v>
      </c>
      <c r="K120" s="25">
        <v>1</v>
      </c>
      <c r="L120" s="26">
        <v>1</v>
      </c>
    </row>
    <row r="121" spans="1:12" x14ac:dyDescent="0.25">
      <c r="A121" s="42" t="s">
        <v>228</v>
      </c>
      <c r="B121" s="28" t="s">
        <v>229</v>
      </c>
      <c r="C121" s="28" t="s">
        <v>59</v>
      </c>
      <c r="D121" s="28" t="s">
        <v>232</v>
      </c>
      <c r="E121" s="121">
        <v>792484</v>
      </c>
      <c r="F121" s="111">
        <v>24958</v>
      </c>
      <c r="G121" s="85">
        <f t="shared" si="3"/>
        <v>817442</v>
      </c>
      <c r="H121" s="127">
        <v>648064</v>
      </c>
      <c r="I121" s="23">
        <f t="shared" si="4"/>
        <v>-169378</v>
      </c>
      <c r="J121" s="24">
        <f t="shared" si="5"/>
        <v>-0.2072</v>
      </c>
      <c r="K121" s="25" t="s">
        <v>951</v>
      </c>
      <c r="L121" s="26" t="s">
        <v>951</v>
      </c>
    </row>
    <row r="122" spans="1:12" x14ac:dyDescent="0.25">
      <c r="A122" s="42" t="s">
        <v>228</v>
      </c>
      <c r="B122" s="28" t="s">
        <v>229</v>
      </c>
      <c r="C122" s="28" t="s">
        <v>233</v>
      </c>
      <c r="D122" s="28" t="s">
        <v>234</v>
      </c>
      <c r="E122" s="121">
        <v>1455196</v>
      </c>
      <c r="F122" s="111">
        <v>17429</v>
      </c>
      <c r="G122" s="85">
        <f t="shared" si="3"/>
        <v>1472625</v>
      </c>
      <c r="H122" s="127">
        <v>1449290</v>
      </c>
      <c r="I122" s="23">
        <f t="shared" si="4"/>
        <v>-23335</v>
      </c>
      <c r="J122" s="24">
        <f t="shared" si="5"/>
        <v>-1.5800000000000002E-2</v>
      </c>
      <c r="K122" s="25" t="s">
        <v>951</v>
      </c>
      <c r="L122" s="26" t="s">
        <v>951</v>
      </c>
    </row>
    <row r="123" spans="1:12" x14ac:dyDescent="0.25">
      <c r="A123" s="42" t="s">
        <v>228</v>
      </c>
      <c r="B123" s="28" t="s">
        <v>229</v>
      </c>
      <c r="C123" s="28" t="s">
        <v>95</v>
      </c>
      <c r="D123" s="28" t="s">
        <v>235</v>
      </c>
      <c r="E123" s="121">
        <v>715154</v>
      </c>
      <c r="F123" s="111">
        <v>9749</v>
      </c>
      <c r="G123" s="85">
        <f t="shared" si="3"/>
        <v>724903</v>
      </c>
      <c r="H123" s="127">
        <v>724930</v>
      </c>
      <c r="I123" s="23">
        <f t="shared" si="4"/>
        <v>27</v>
      </c>
      <c r="J123" s="24">
        <f t="shared" si="5"/>
        <v>0</v>
      </c>
      <c r="K123" s="25" t="s">
        <v>951</v>
      </c>
      <c r="L123" s="26" t="s">
        <v>951</v>
      </c>
    </row>
    <row r="124" spans="1:12" x14ac:dyDescent="0.25">
      <c r="A124" s="42" t="s">
        <v>228</v>
      </c>
      <c r="B124" s="28" t="s">
        <v>229</v>
      </c>
      <c r="C124" s="28" t="s">
        <v>236</v>
      </c>
      <c r="D124" s="28" t="s">
        <v>237</v>
      </c>
      <c r="E124" s="121">
        <v>5460513</v>
      </c>
      <c r="F124" s="111">
        <v>63570</v>
      </c>
      <c r="G124" s="85">
        <f t="shared" si="3"/>
        <v>5524083</v>
      </c>
      <c r="H124" s="127">
        <v>5355610</v>
      </c>
      <c r="I124" s="23">
        <f t="shared" si="4"/>
        <v>-168473</v>
      </c>
      <c r="J124" s="24">
        <f t="shared" si="5"/>
        <v>-3.0499999999999999E-2</v>
      </c>
      <c r="K124" s="25" t="s">
        <v>951</v>
      </c>
      <c r="L124" s="26" t="s">
        <v>951</v>
      </c>
    </row>
    <row r="125" spans="1:12" x14ac:dyDescent="0.25">
      <c r="A125" s="42" t="s">
        <v>238</v>
      </c>
      <c r="B125" s="28" t="s">
        <v>239</v>
      </c>
      <c r="C125" s="28" t="s">
        <v>240</v>
      </c>
      <c r="D125" s="28" t="s">
        <v>241</v>
      </c>
      <c r="E125" s="121">
        <v>3243552</v>
      </c>
      <c r="F125" s="111">
        <v>30981</v>
      </c>
      <c r="G125" s="85">
        <f t="shared" si="3"/>
        <v>3274533</v>
      </c>
      <c r="H125" s="127">
        <v>3238755</v>
      </c>
      <c r="I125" s="23">
        <f t="shared" si="4"/>
        <v>-35778</v>
      </c>
      <c r="J125" s="24">
        <f t="shared" si="5"/>
        <v>-1.09E-2</v>
      </c>
      <c r="K125" s="25" t="s">
        <v>951</v>
      </c>
      <c r="L125" s="26" t="s">
        <v>951</v>
      </c>
    </row>
    <row r="126" spans="1:12" x14ac:dyDescent="0.25">
      <c r="A126" s="42" t="s">
        <v>238</v>
      </c>
      <c r="B126" s="28" t="s">
        <v>239</v>
      </c>
      <c r="C126" s="28" t="s">
        <v>242</v>
      </c>
      <c r="D126" s="28" t="s">
        <v>243</v>
      </c>
      <c r="E126" s="121">
        <v>427997</v>
      </c>
      <c r="F126" s="111">
        <v>4954</v>
      </c>
      <c r="G126" s="85">
        <f t="shared" si="3"/>
        <v>432951</v>
      </c>
      <c r="H126" s="127">
        <v>257290</v>
      </c>
      <c r="I126" s="23">
        <f t="shared" si="4"/>
        <v>-175661</v>
      </c>
      <c r="J126" s="24">
        <f t="shared" si="5"/>
        <v>-0.40570000000000001</v>
      </c>
      <c r="K126" s="25" t="s">
        <v>951</v>
      </c>
      <c r="L126" s="26" t="s">
        <v>951</v>
      </c>
    </row>
    <row r="127" spans="1:12" x14ac:dyDescent="0.25">
      <c r="A127" s="42" t="s">
        <v>238</v>
      </c>
      <c r="B127" s="28" t="s">
        <v>239</v>
      </c>
      <c r="C127" s="28" t="s">
        <v>161</v>
      </c>
      <c r="D127" s="28" t="s">
        <v>244</v>
      </c>
      <c r="E127" s="121">
        <v>1067216</v>
      </c>
      <c r="F127" s="111">
        <v>10980</v>
      </c>
      <c r="G127" s="85">
        <f t="shared" si="3"/>
        <v>1078196</v>
      </c>
      <c r="H127" s="127">
        <v>1096451</v>
      </c>
      <c r="I127" s="23">
        <f t="shared" si="4"/>
        <v>18255</v>
      </c>
      <c r="J127" s="24">
        <f t="shared" si="5"/>
        <v>1.6899999999999998E-2</v>
      </c>
      <c r="K127" s="25" t="s">
        <v>951</v>
      </c>
      <c r="L127" s="26" t="s">
        <v>951</v>
      </c>
    </row>
    <row r="128" spans="1:12" x14ac:dyDescent="0.25">
      <c r="A128" s="42" t="s">
        <v>238</v>
      </c>
      <c r="B128" s="28" t="s">
        <v>239</v>
      </c>
      <c r="C128" s="28" t="s">
        <v>245</v>
      </c>
      <c r="D128" s="28" t="s">
        <v>246</v>
      </c>
      <c r="E128" s="121">
        <v>1310987</v>
      </c>
      <c r="F128" s="111">
        <v>15688</v>
      </c>
      <c r="G128" s="85">
        <f t="shared" si="3"/>
        <v>1326675</v>
      </c>
      <c r="H128" s="127">
        <v>1284865</v>
      </c>
      <c r="I128" s="23">
        <f t="shared" si="4"/>
        <v>-41810</v>
      </c>
      <c r="J128" s="24">
        <f t="shared" si="5"/>
        <v>-3.15E-2</v>
      </c>
      <c r="K128" s="25" t="s">
        <v>951</v>
      </c>
      <c r="L128" s="26" t="s">
        <v>951</v>
      </c>
    </row>
    <row r="129" spans="1:12" x14ac:dyDescent="0.25">
      <c r="A129" s="42" t="s">
        <v>238</v>
      </c>
      <c r="B129" s="28" t="s">
        <v>239</v>
      </c>
      <c r="C129" s="28" t="s">
        <v>57</v>
      </c>
      <c r="D129" s="28" t="s">
        <v>247</v>
      </c>
      <c r="E129" s="121">
        <v>6185725</v>
      </c>
      <c r="F129" s="111">
        <v>69531</v>
      </c>
      <c r="G129" s="85">
        <f t="shared" si="3"/>
        <v>6255256</v>
      </c>
      <c r="H129" s="127">
        <v>6287534</v>
      </c>
      <c r="I129" s="23">
        <f t="shared" si="4"/>
        <v>32278</v>
      </c>
      <c r="J129" s="24">
        <f t="shared" si="5"/>
        <v>5.1999999999999998E-3</v>
      </c>
      <c r="K129" s="25" t="s">
        <v>951</v>
      </c>
      <c r="L129" s="26" t="s">
        <v>951</v>
      </c>
    </row>
    <row r="130" spans="1:12" x14ac:dyDescent="0.25">
      <c r="A130" s="42" t="s">
        <v>238</v>
      </c>
      <c r="B130" s="28" t="s">
        <v>239</v>
      </c>
      <c r="C130" s="28" t="s">
        <v>79</v>
      </c>
      <c r="D130" s="28" t="s">
        <v>248</v>
      </c>
      <c r="E130" s="121">
        <v>5302504</v>
      </c>
      <c r="F130" s="111">
        <v>60567</v>
      </c>
      <c r="G130" s="85">
        <f t="shared" si="3"/>
        <v>5363071</v>
      </c>
      <c r="H130" s="127">
        <v>5248022</v>
      </c>
      <c r="I130" s="23">
        <f t="shared" si="4"/>
        <v>-115049</v>
      </c>
      <c r="J130" s="24">
        <f t="shared" si="5"/>
        <v>-2.1499999999999998E-2</v>
      </c>
      <c r="K130" s="25" t="s">
        <v>951</v>
      </c>
      <c r="L130" s="26" t="s">
        <v>951</v>
      </c>
    </row>
    <row r="131" spans="1:12" x14ac:dyDescent="0.25">
      <c r="A131" s="42" t="s">
        <v>238</v>
      </c>
      <c r="B131" s="28" t="s">
        <v>239</v>
      </c>
      <c r="C131" s="28" t="s">
        <v>82</v>
      </c>
      <c r="D131" s="28" t="s">
        <v>249</v>
      </c>
      <c r="E131" s="121">
        <v>1861142</v>
      </c>
      <c r="F131" s="111">
        <v>22264</v>
      </c>
      <c r="G131" s="85">
        <f t="shared" si="3"/>
        <v>1883406</v>
      </c>
      <c r="H131" s="127">
        <v>1873945</v>
      </c>
      <c r="I131" s="23">
        <f t="shared" si="4"/>
        <v>-9461</v>
      </c>
      <c r="J131" s="24">
        <f t="shared" si="5"/>
        <v>-5.0000000000000001E-3</v>
      </c>
      <c r="K131" s="25" t="s">
        <v>951</v>
      </c>
      <c r="L131" s="26" t="s">
        <v>951</v>
      </c>
    </row>
    <row r="132" spans="1:12" x14ac:dyDescent="0.25">
      <c r="A132" s="42" t="s">
        <v>238</v>
      </c>
      <c r="B132" s="28" t="s">
        <v>239</v>
      </c>
      <c r="C132" s="28" t="s">
        <v>233</v>
      </c>
      <c r="D132" s="28" t="s">
        <v>250</v>
      </c>
      <c r="E132" s="121">
        <v>1075904</v>
      </c>
      <c r="F132" s="111">
        <v>14280</v>
      </c>
      <c r="G132" s="85">
        <f t="shared" si="3"/>
        <v>1090184</v>
      </c>
      <c r="H132" s="127">
        <v>1027564</v>
      </c>
      <c r="I132" s="23">
        <f t="shared" si="4"/>
        <v>-62620</v>
      </c>
      <c r="J132" s="24">
        <f t="shared" si="5"/>
        <v>-5.74E-2</v>
      </c>
      <c r="K132" s="25" t="s">
        <v>951</v>
      </c>
      <c r="L132" s="26" t="s">
        <v>951</v>
      </c>
    </row>
    <row r="133" spans="1:12" x14ac:dyDescent="0.25">
      <c r="A133" s="42" t="s">
        <v>238</v>
      </c>
      <c r="B133" s="28" t="s">
        <v>239</v>
      </c>
      <c r="C133" s="28" t="s">
        <v>251</v>
      </c>
      <c r="D133" s="28" t="s">
        <v>252</v>
      </c>
      <c r="E133" s="121">
        <v>1863302</v>
      </c>
      <c r="F133" s="111">
        <v>26418</v>
      </c>
      <c r="G133" s="85">
        <f t="shared" si="3"/>
        <v>1889720</v>
      </c>
      <c r="H133" s="127">
        <v>1973060</v>
      </c>
      <c r="I133" s="23">
        <f t="shared" si="4"/>
        <v>83340</v>
      </c>
      <c r="J133" s="24">
        <f t="shared" si="5"/>
        <v>4.41E-2</v>
      </c>
      <c r="K133" s="25" t="s">
        <v>951</v>
      </c>
      <c r="L133" s="26" t="s">
        <v>951</v>
      </c>
    </row>
    <row r="134" spans="1:12" x14ac:dyDescent="0.25">
      <c r="A134" s="42" t="s">
        <v>238</v>
      </c>
      <c r="B134" s="28" t="s">
        <v>239</v>
      </c>
      <c r="C134" s="28" t="s">
        <v>95</v>
      </c>
      <c r="D134" s="28" t="s">
        <v>253</v>
      </c>
      <c r="E134" s="121">
        <v>1062052</v>
      </c>
      <c r="F134" s="111">
        <v>11636</v>
      </c>
      <c r="G134" s="85">
        <f t="shared" si="3"/>
        <v>1073688</v>
      </c>
      <c r="H134" s="127">
        <v>1155610</v>
      </c>
      <c r="I134" s="23">
        <f t="shared" si="4"/>
        <v>81922</v>
      </c>
      <c r="J134" s="24">
        <f t="shared" si="5"/>
        <v>7.6300000000000007E-2</v>
      </c>
      <c r="K134" s="25" t="s">
        <v>951</v>
      </c>
      <c r="L134" s="26" t="s">
        <v>951</v>
      </c>
    </row>
    <row r="135" spans="1:12" x14ac:dyDescent="0.25">
      <c r="A135" s="42" t="s">
        <v>238</v>
      </c>
      <c r="B135" s="28" t="s">
        <v>239</v>
      </c>
      <c r="C135" s="28" t="s">
        <v>138</v>
      </c>
      <c r="D135" s="28" t="s">
        <v>254</v>
      </c>
      <c r="E135" s="121">
        <v>710434</v>
      </c>
      <c r="F135" s="111">
        <v>15003</v>
      </c>
      <c r="G135" s="85">
        <f t="shared" si="3"/>
        <v>725437</v>
      </c>
      <c r="H135" s="127">
        <v>626940</v>
      </c>
      <c r="I135" s="23">
        <f t="shared" si="4"/>
        <v>-98497</v>
      </c>
      <c r="J135" s="24">
        <f t="shared" si="5"/>
        <v>-0.1358</v>
      </c>
      <c r="K135" s="25" t="s">
        <v>951</v>
      </c>
      <c r="L135" s="26" t="s">
        <v>951</v>
      </c>
    </row>
    <row r="136" spans="1:12" x14ac:dyDescent="0.25">
      <c r="A136" s="42" t="s">
        <v>238</v>
      </c>
      <c r="B136" s="28" t="s">
        <v>239</v>
      </c>
      <c r="C136" s="28" t="s">
        <v>61</v>
      </c>
      <c r="D136" s="28" t="s">
        <v>255</v>
      </c>
      <c r="E136" s="121">
        <v>3345345</v>
      </c>
      <c r="F136" s="111">
        <v>41667</v>
      </c>
      <c r="G136" s="85">
        <f t="shared" si="3"/>
        <v>3387012</v>
      </c>
      <c r="H136" s="127">
        <v>3418900</v>
      </c>
      <c r="I136" s="23">
        <f t="shared" si="4"/>
        <v>31888</v>
      </c>
      <c r="J136" s="24">
        <f t="shared" si="5"/>
        <v>9.4000000000000004E-3</v>
      </c>
      <c r="K136" s="25" t="s">
        <v>951</v>
      </c>
      <c r="L136" s="26" t="s">
        <v>951</v>
      </c>
    </row>
    <row r="137" spans="1:12" x14ac:dyDescent="0.25">
      <c r="A137" s="42" t="s">
        <v>238</v>
      </c>
      <c r="B137" s="28" t="s">
        <v>239</v>
      </c>
      <c r="C137" s="28" t="s">
        <v>97</v>
      </c>
      <c r="D137" s="28" t="s">
        <v>256</v>
      </c>
      <c r="E137" s="121">
        <v>10798842</v>
      </c>
      <c r="F137" s="111">
        <v>150091</v>
      </c>
      <c r="G137" s="85">
        <f t="shared" si="3"/>
        <v>10948933</v>
      </c>
      <c r="H137" s="127">
        <v>11430521</v>
      </c>
      <c r="I137" s="23">
        <f t="shared" si="4"/>
        <v>481588</v>
      </c>
      <c r="J137" s="24">
        <f t="shared" si="5"/>
        <v>4.3999999999999997E-2</v>
      </c>
      <c r="K137" s="25" t="s">
        <v>951</v>
      </c>
      <c r="L137" s="26" t="s">
        <v>951</v>
      </c>
    </row>
    <row r="138" spans="1:12" x14ac:dyDescent="0.25">
      <c r="A138" s="42" t="s">
        <v>238</v>
      </c>
      <c r="B138" s="28" t="s">
        <v>239</v>
      </c>
      <c r="C138" s="28" t="s">
        <v>181</v>
      </c>
      <c r="D138" s="28" t="s">
        <v>257</v>
      </c>
      <c r="E138" s="121">
        <v>1899936</v>
      </c>
      <c r="F138" s="111">
        <v>23200</v>
      </c>
      <c r="G138" s="85">
        <f t="shared" ref="G138:G201" si="6">SUM(E138+F138)</f>
        <v>1923136</v>
      </c>
      <c r="H138" s="127">
        <v>1858523</v>
      </c>
      <c r="I138" s="23">
        <f t="shared" ref="I138:I201" si="7">SUM(H138-G138)</f>
        <v>-64613</v>
      </c>
      <c r="J138" s="24">
        <f t="shared" ref="J138:J201" si="8">ROUND(I138/G138,4)</f>
        <v>-3.3599999999999998E-2</v>
      </c>
      <c r="K138" s="25" t="s">
        <v>951</v>
      </c>
      <c r="L138" s="26" t="s">
        <v>951</v>
      </c>
    </row>
    <row r="139" spans="1:12" x14ac:dyDescent="0.25">
      <c r="A139" s="42" t="s">
        <v>258</v>
      </c>
      <c r="B139" s="28" t="s">
        <v>259</v>
      </c>
      <c r="C139" s="28" t="s">
        <v>82</v>
      </c>
      <c r="D139" s="28" t="s">
        <v>260</v>
      </c>
      <c r="E139" s="121">
        <v>1046071</v>
      </c>
      <c r="F139" s="111">
        <v>19820</v>
      </c>
      <c r="G139" s="85">
        <f t="shared" si="6"/>
        <v>1065891</v>
      </c>
      <c r="H139" s="127">
        <v>1221502</v>
      </c>
      <c r="I139" s="23">
        <f t="shared" si="7"/>
        <v>155611</v>
      </c>
      <c r="J139" s="24">
        <f t="shared" si="8"/>
        <v>0.14599999999999999</v>
      </c>
      <c r="K139" s="25" t="s">
        <v>951</v>
      </c>
      <c r="L139" s="26" t="s">
        <v>951</v>
      </c>
    </row>
    <row r="140" spans="1:12" x14ac:dyDescent="0.25">
      <c r="A140" s="42" t="s">
        <v>258</v>
      </c>
      <c r="B140" s="28" t="s">
        <v>259</v>
      </c>
      <c r="C140" s="28" t="s">
        <v>37</v>
      </c>
      <c r="D140" s="28" t="s">
        <v>261</v>
      </c>
      <c r="E140" s="121">
        <v>730788</v>
      </c>
      <c r="F140" s="111">
        <v>22871</v>
      </c>
      <c r="G140" s="85">
        <f t="shared" si="6"/>
        <v>753659</v>
      </c>
      <c r="H140" s="127">
        <v>773133</v>
      </c>
      <c r="I140" s="23">
        <f t="shared" si="7"/>
        <v>19474</v>
      </c>
      <c r="J140" s="24">
        <f t="shared" si="8"/>
        <v>2.58E-2</v>
      </c>
      <c r="K140" s="25" t="s">
        <v>951</v>
      </c>
      <c r="L140" s="26" t="s">
        <v>951</v>
      </c>
    </row>
    <row r="141" spans="1:12" x14ac:dyDescent="0.25">
      <c r="A141" s="42" t="s">
        <v>258</v>
      </c>
      <c r="B141" s="28" t="s">
        <v>259</v>
      </c>
      <c r="C141" s="28" t="s">
        <v>43</v>
      </c>
      <c r="D141" s="28" t="s">
        <v>262</v>
      </c>
      <c r="E141" s="121">
        <v>5075636</v>
      </c>
      <c r="F141" s="111">
        <v>80962</v>
      </c>
      <c r="G141" s="85">
        <f t="shared" si="6"/>
        <v>5156598</v>
      </c>
      <c r="H141" s="127">
        <v>5203294</v>
      </c>
      <c r="I141" s="23">
        <f t="shared" si="7"/>
        <v>46696</v>
      </c>
      <c r="J141" s="24">
        <f t="shared" si="8"/>
        <v>9.1000000000000004E-3</v>
      </c>
      <c r="K141" s="25" t="s">
        <v>951</v>
      </c>
      <c r="L141" s="26" t="s">
        <v>951</v>
      </c>
    </row>
    <row r="142" spans="1:12" x14ac:dyDescent="0.25">
      <c r="A142" s="42" t="s">
        <v>258</v>
      </c>
      <c r="B142" s="28" t="s">
        <v>259</v>
      </c>
      <c r="C142" s="28" t="s">
        <v>263</v>
      </c>
      <c r="D142" s="28" t="s">
        <v>264</v>
      </c>
      <c r="E142" s="121">
        <v>7390694</v>
      </c>
      <c r="F142" s="111">
        <v>92275</v>
      </c>
      <c r="G142" s="85">
        <f t="shared" si="6"/>
        <v>7482969</v>
      </c>
      <c r="H142" s="127">
        <v>7606226</v>
      </c>
      <c r="I142" s="23">
        <f t="shared" si="7"/>
        <v>123257</v>
      </c>
      <c r="J142" s="24">
        <f t="shared" si="8"/>
        <v>1.6500000000000001E-2</v>
      </c>
      <c r="K142" s="25" t="s">
        <v>951</v>
      </c>
      <c r="L142" s="26" t="s">
        <v>951</v>
      </c>
    </row>
    <row r="143" spans="1:12" x14ac:dyDescent="0.25">
      <c r="A143" s="42" t="s">
        <v>265</v>
      </c>
      <c r="B143" s="28" t="s">
        <v>266</v>
      </c>
      <c r="C143" s="28" t="s">
        <v>267</v>
      </c>
      <c r="D143" s="28" t="s">
        <v>268</v>
      </c>
      <c r="E143" s="121">
        <v>8196</v>
      </c>
      <c r="F143" s="111">
        <v>0</v>
      </c>
      <c r="G143" s="85">
        <f t="shared" si="6"/>
        <v>8196</v>
      </c>
      <c r="H143" s="127">
        <v>11531</v>
      </c>
      <c r="I143" s="23">
        <f t="shared" si="7"/>
        <v>3335</v>
      </c>
      <c r="J143" s="24">
        <f t="shared" si="8"/>
        <v>0.40689999999999998</v>
      </c>
      <c r="K143" s="25">
        <v>1</v>
      </c>
      <c r="L143" s="26">
        <v>1</v>
      </c>
    </row>
    <row r="144" spans="1:12" x14ac:dyDescent="0.25">
      <c r="A144" s="42" t="s">
        <v>265</v>
      </c>
      <c r="B144" s="28" t="s">
        <v>266</v>
      </c>
      <c r="C144" s="28" t="s">
        <v>155</v>
      </c>
      <c r="D144" s="28" t="s">
        <v>269</v>
      </c>
      <c r="E144" s="121">
        <v>627952</v>
      </c>
      <c r="F144" s="111">
        <v>6043</v>
      </c>
      <c r="G144" s="85">
        <f t="shared" si="6"/>
        <v>633995</v>
      </c>
      <c r="H144" s="127">
        <v>629197</v>
      </c>
      <c r="I144" s="23">
        <f t="shared" si="7"/>
        <v>-4798</v>
      </c>
      <c r="J144" s="24">
        <f t="shared" si="8"/>
        <v>-7.6E-3</v>
      </c>
      <c r="K144" s="25" t="s">
        <v>951</v>
      </c>
      <c r="L144" s="26" t="s">
        <v>951</v>
      </c>
    </row>
    <row r="145" spans="1:12" x14ac:dyDescent="0.25">
      <c r="A145" s="42" t="s">
        <v>265</v>
      </c>
      <c r="B145" s="28" t="s">
        <v>266</v>
      </c>
      <c r="C145" s="28" t="s">
        <v>270</v>
      </c>
      <c r="D145" s="28" t="s">
        <v>271</v>
      </c>
      <c r="E145" s="121">
        <v>495638</v>
      </c>
      <c r="F145" s="111">
        <v>4282</v>
      </c>
      <c r="G145" s="85">
        <f t="shared" si="6"/>
        <v>499920</v>
      </c>
      <c r="H145" s="127">
        <v>447559</v>
      </c>
      <c r="I145" s="23">
        <f t="shared" si="7"/>
        <v>-52361</v>
      </c>
      <c r="J145" s="24">
        <f t="shared" si="8"/>
        <v>-0.1047</v>
      </c>
      <c r="K145" s="25" t="s">
        <v>951</v>
      </c>
      <c r="L145" s="26" t="s">
        <v>951</v>
      </c>
    </row>
    <row r="146" spans="1:12" x14ac:dyDescent="0.25">
      <c r="A146" s="42" t="s">
        <v>265</v>
      </c>
      <c r="B146" s="28" t="s">
        <v>266</v>
      </c>
      <c r="C146" s="28" t="s">
        <v>161</v>
      </c>
      <c r="D146" s="28" t="s">
        <v>272</v>
      </c>
      <c r="E146" s="121">
        <v>853432</v>
      </c>
      <c r="F146" s="111">
        <v>9641</v>
      </c>
      <c r="G146" s="85">
        <f t="shared" si="6"/>
        <v>863073</v>
      </c>
      <c r="H146" s="127">
        <v>804481</v>
      </c>
      <c r="I146" s="23">
        <f t="shared" si="7"/>
        <v>-58592</v>
      </c>
      <c r="J146" s="24">
        <f t="shared" si="8"/>
        <v>-6.7900000000000002E-2</v>
      </c>
      <c r="K146" s="25" t="s">
        <v>951</v>
      </c>
      <c r="L146" s="26" t="s">
        <v>951</v>
      </c>
    </row>
    <row r="147" spans="1:12" x14ac:dyDescent="0.25">
      <c r="A147" s="44" t="s">
        <v>265</v>
      </c>
      <c r="B147" s="45" t="s">
        <v>266</v>
      </c>
      <c r="C147" s="45" t="s">
        <v>26</v>
      </c>
      <c r="D147" s="45" t="s">
        <v>900</v>
      </c>
      <c r="E147" s="148">
        <v>5874882</v>
      </c>
      <c r="F147" s="149">
        <v>69428</v>
      </c>
      <c r="G147" s="150">
        <f t="shared" si="6"/>
        <v>5944310</v>
      </c>
      <c r="H147" s="128">
        <v>5532135</v>
      </c>
      <c r="I147" s="74">
        <f t="shared" si="7"/>
        <v>-412175</v>
      </c>
      <c r="J147" s="46">
        <f t="shared" si="8"/>
        <v>-6.93E-2</v>
      </c>
      <c r="K147" s="47" t="s">
        <v>951</v>
      </c>
      <c r="L147" s="48" t="s">
        <v>951</v>
      </c>
    </row>
    <row r="148" spans="1:12" x14ac:dyDescent="0.25">
      <c r="A148" s="42" t="s">
        <v>265</v>
      </c>
      <c r="B148" s="28" t="s">
        <v>266</v>
      </c>
      <c r="C148" s="28" t="s">
        <v>57</v>
      </c>
      <c r="D148" s="28" t="s">
        <v>273</v>
      </c>
      <c r="E148" s="121">
        <v>3498275</v>
      </c>
      <c r="F148" s="111">
        <v>93493</v>
      </c>
      <c r="G148" s="85">
        <f t="shared" si="6"/>
        <v>3591768</v>
      </c>
      <c r="H148" s="127">
        <v>3275438</v>
      </c>
      <c r="I148" s="23">
        <f t="shared" si="7"/>
        <v>-316330</v>
      </c>
      <c r="J148" s="24">
        <f t="shared" si="8"/>
        <v>-8.8099999999999998E-2</v>
      </c>
      <c r="K148" s="25" t="s">
        <v>951</v>
      </c>
      <c r="L148" s="26" t="s">
        <v>951</v>
      </c>
    </row>
    <row r="149" spans="1:12" x14ac:dyDescent="0.25">
      <c r="A149" s="42" t="s">
        <v>265</v>
      </c>
      <c r="B149" s="28" t="s">
        <v>266</v>
      </c>
      <c r="C149" s="28" t="s">
        <v>79</v>
      </c>
      <c r="D149" s="28" t="s">
        <v>274</v>
      </c>
      <c r="E149" s="121">
        <v>3608201</v>
      </c>
      <c r="F149" s="111">
        <v>35901</v>
      </c>
      <c r="G149" s="85">
        <f t="shared" si="6"/>
        <v>3644102</v>
      </c>
      <c r="H149" s="127">
        <v>3777142</v>
      </c>
      <c r="I149" s="23">
        <f t="shared" si="7"/>
        <v>133040</v>
      </c>
      <c r="J149" s="24">
        <f t="shared" si="8"/>
        <v>3.6499999999999998E-2</v>
      </c>
      <c r="K149" s="25" t="s">
        <v>951</v>
      </c>
      <c r="L149" s="26" t="s">
        <v>951</v>
      </c>
    </row>
    <row r="150" spans="1:12" x14ac:dyDescent="0.25">
      <c r="A150" s="42" t="s">
        <v>265</v>
      </c>
      <c r="B150" s="28" t="s">
        <v>266</v>
      </c>
      <c r="C150" s="28" t="s">
        <v>16</v>
      </c>
      <c r="D150" s="28" t="s">
        <v>275</v>
      </c>
      <c r="E150" s="121">
        <v>2346507</v>
      </c>
      <c r="F150" s="111">
        <v>24207</v>
      </c>
      <c r="G150" s="85">
        <f t="shared" si="6"/>
        <v>2370714</v>
      </c>
      <c r="H150" s="127">
        <v>2365226</v>
      </c>
      <c r="I150" s="23">
        <f t="shared" si="7"/>
        <v>-5488</v>
      </c>
      <c r="J150" s="24">
        <f t="shared" si="8"/>
        <v>-2.3E-3</v>
      </c>
      <c r="K150" s="25" t="s">
        <v>951</v>
      </c>
      <c r="L150" s="26" t="s">
        <v>951</v>
      </c>
    </row>
    <row r="151" spans="1:12" x14ac:dyDescent="0.25">
      <c r="A151" s="42" t="s">
        <v>265</v>
      </c>
      <c r="B151" s="28" t="s">
        <v>266</v>
      </c>
      <c r="C151" s="28" t="s">
        <v>82</v>
      </c>
      <c r="D151" s="28" t="s">
        <v>276</v>
      </c>
      <c r="E151" s="121">
        <v>963650</v>
      </c>
      <c r="F151" s="111">
        <v>10670</v>
      </c>
      <c r="G151" s="85">
        <f t="shared" si="6"/>
        <v>974320</v>
      </c>
      <c r="H151" s="127">
        <v>998996</v>
      </c>
      <c r="I151" s="23">
        <f t="shared" si="7"/>
        <v>24676</v>
      </c>
      <c r="J151" s="24">
        <f t="shared" si="8"/>
        <v>2.53E-2</v>
      </c>
      <c r="K151" s="25" t="s">
        <v>951</v>
      </c>
      <c r="L151" s="26" t="s">
        <v>951</v>
      </c>
    </row>
    <row r="152" spans="1:12" x14ac:dyDescent="0.25">
      <c r="A152" s="42" t="s">
        <v>277</v>
      </c>
      <c r="B152" s="28" t="s">
        <v>278</v>
      </c>
      <c r="C152" s="28" t="s">
        <v>82</v>
      </c>
      <c r="D152" s="28" t="s">
        <v>279</v>
      </c>
      <c r="E152" s="121">
        <v>632403</v>
      </c>
      <c r="F152" s="111">
        <v>8645</v>
      </c>
      <c r="G152" s="85">
        <f t="shared" si="6"/>
        <v>641048</v>
      </c>
      <c r="H152" s="127">
        <v>664103</v>
      </c>
      <c r="I152" s="23">
        <f t="shared" si="7"/>
        <v>23055</v>
      </c>
      <c r="J152" s="24">
        <f t="shared" si="8"/>
        <v>3.5999999999999997E-2</v>
      </c>
      <c r="K152" s="25">
        <v>1</v>
      </c>
      <c r="L152" s="26" t="s">
        <v>951</v>
      </c>
    </row>
    <row r="153" spans="1:12" x14ac:dyDescent="0.25">
      <c r="A153" s="42" t="s">
        <v>277</v>
      </c>
      <c r="B153" s="28" t="s">
        <v>278</v>
      </c>
      <c r="C153" s="28" t="s">
        <v>215</v>
      </c>
      <c r="D153" s="28" t="s">
        <v>280</v>
      </c>
      <c r="E153" s="121">
        <v>128243</v>
      </c>
      <c r="F153" s="111">
        <v>0</v>
      </c>
      <c r="G153" s="85">
        <f t="shared" si="6"/>
        <v>128243</v>
      </c>
      <c r="H153" s="127">
        <v>32655</v>
      </c>
      <c r="I153" s="23">
        <f t="shared" si="7"/>
        <v>-95588</v>
      </c>
      <c r="J153" s="24">
        <f t="shared" si="8"/>
        <v>-0.74539999999999995</v>
      </c>
      <c r="K153" s="25">
        <v>1</v>
      </c>
      <c r="L153" s="26">
        <v>1</v>
      </c>
    </row>
    <row r="154" spans="1:12" x14ac:dyDescent="0.25">
      <c r="A154" s="42" t="s">
        <v>277</v>
      </c>
      <c r="B154" s="28" t="s">
        <v>278</v>
      </c>
      <c r="C154" s="28" t="s">
        <v>185</v>
      </c>
      <c r="D154" s="28" t="s">
        <v>281</v>
      </c>
      <c r="E154" s="121">
        <v>3844</v>
      </c>
      <c r="F154" s="111">
        <v>0</v>
      </c>
      <c r="G154" s="85">
        <f t="shared" si="6"/>
        <v>3844</v>
      </c>
      <c r="H154" s="127">
        <v>10910</v>
      </c>
      <c r="I154" s="23">
        <f t="shared" si="7"/>
        <v>7066</v>
      </c>
      <c r="J154" s="24">
        <f t="shared" si="8"/>
        <v>1.8382000000000001</v>
      </c>
      <c r="K154" s="25">
        <v>1</v>
      </c>
      <c r="L154" s="26">
        <v>1</v>
      </c>
    </row>
    <row r="155" spans="1:12" x14ac:dyDescent="0.25">
      <c r="A155" s="44" t="s">
        <v>282</v>
      </c>
      <c r="B155" s="45" t="s">
        <v>283</v>
      </c>
      <c r="C155" s="45" t="s">
        <v>57</v>
      </c>
      <c r="D155" s="45" t="s">
        <v>895</v>
      </c>
      <c r="E155" s="148">
        <v>45131</v>
      </c>
      <c r="F155" s="149">
        <v>742</v>
      </c>
      <c r="G155" s="150">
        <f t="shared" si="6"/>
        <v>45873</v>
      </c>
      <c r="H155" s="128">
        <v>157536</v>
      </c>
      <c r="I155" s="74">
        <f t="shared" si="7"/>
        <v>111663</v>
      </c>
      <c r="J155" s="46">
        <f t="shared" si="8"/>
        <v>2.4342000000000001</v>
      </c>
      <c r="K155" s="47">
        <v>1</v>
      </c>
      <c r="L155" s="48" t="s">
        <v>951</v>
      </c>
    </row>
    <row r="156" spans="1:12" x14ac:dyDescent="0.25">
      <c r="A156" s="42" t="s">
        <v>282</v>
      </c>
      <c r="B156" s="28" t="s">
        <v>283</v>
      </c>
      <c r="C156" s="28" t="s">
        <v>79</v>
      </c>
      <c r="D156" s="28" t="s">
        <v>284</v>
      </c>
      <c r="E156" s="121">
        <v>73787</v>
      </c>
      <c r="F156" s="111">
        <v>0</v>
      </c>
      <c r="G156" s="85">
        <f t="shared" si="6"/>
        <v>73787</v>
      </c>
      <c r="H156" s="127">
        <v>241781</v>
      </c>
      <c r="I156" s="23">
        <f t="shared" si="7"/>
        <v>167994</v>
      </c>
      <c r="J156" s="24">
        <f t="shared" si="8"/>
        <v>2.2766999999999999</v>
      </c>
      <c r="K156" s="25">
        <v>1</v>
      </c>
      <c r="L156" s="26" t="s">
        <v>951</v>
      </c>
    </row>
    <row r="157" spans="1:12" x14ac:dyDescent="0.25">
      <c r="A157" s="42" t="s">
        <v>282</v>
      </c>
      <c r="B157" s="28" t="s">
        <v>283</v>
      </c>
      <c r="C157" s="28" t="s">
        <v>69</v>
      </c>
      <c r="D157" s="28" t="s">
        <v>285</v>
      </c>
      <c r="E157" s="121">
        <v>440146</v>
      </c>
      <c r="F157" s="111">
        <v>9016</v>
      </c>
      <c r="G157" s="85">
        <f t="shared" si="6"/>
        <v>449162</v>
      </c>
      <c r="H157" s="127">
        <v>513118</v>
      </c>
      <c r="I157" s="23">
        <f t="shared" si="7"/>
        <v>63956</v>
      </c>
      <c r="J157" s="24">
        <f t="shared" si="8"/>
        <v>0.1424</v>
      </c>
      <c r="K157" s="25">
        <v>1</v>
      </c>
      <c r="L157" s="26" t="s">
        <v>951</v>
      </c>
    </row>
    <row r="158" spans="1:12" x14ac:dyDescent="0.25">
      <c r="A158" s="42" t="s">
        <v>286</v>
      </c>
      <c r="B158" s="28" t="s">
        <v>287</v>
      </c>
      <c r="C158" s="28" t="s">
        <v>26</v>
      </c>
      <c r="D158" s="28" t="s">
        <v>288</v>
      </c>
      <c r="E158" s="121">
        <v>933688</v>
      </c>
      <c r="F158" s="111">
        <v>14909</v>
      </c>
      <c r="G158" s="85">
        <f t="shared" si="6"/>
        <v>948597</v>
      </c>
      <c r="H158" s="127">
        <v>1134450</v>
      </c>
      <c r="I158" s="23">
        <f t="shared" si="7"/>
        <v>185853</v>
      </c>
      <c r="J158" s="24">
        <f t="shared" si="8"/>
        <v>0.19589999999999999</v>
      </c>
      <c r="K158" s="25" t="s">
        <v>951</v>
      </c>
      <c r="L158" s="26" t="s">
        <v>951</v>
      </c>
    </row>
    <row r="159" spans="1:12" x14ac:dyDescent="0.25">
      <c r="A159" s="42" t="s">
        <v>286</v>
      </c>
      <c r="B159" s="28" t="s">
        <v>287</v>
      </c>
      <c r="C159" s="28" t="s">
        <v>251</v>
      </c>
      <c r="D159" s="28" t="s">
        <v>289</v>
      </c>
      <c r="E159" s="121">
        <v>134220</v>
      </c>
      <c r="F159" s="111">
        <v>5941</v>
      </c>
      <c r="G159" s="85">
        <f t="shared" si="6"/>
        <v>140161</v>
      </c>
      <c r="H159" s="127">
        <v>228080</v>
      </c>
      <c r="I159" s="23">
        <f t="shared" si="7"/>
        <v>87919</v>
      </c>
      <c r="J159" s="24">
        <f t="shared" si="8"/>
        <v>0.62729999999999997</v>
      </c>
      <c r="K159" s="25" t="s">
        <v>951</v>
      </c>
      <c r="L159" s="26" t="s">
        <v>951</v>
      </c>
    </row>
    <row r="160" spans="1:12" x14ac:dyDescent="0.25">
      <c r="A160" s="42" t="s">
        <v>286</v>
      </c>
      <c r="B160" s="28" t="s">
        <v>287</v>
      </c>
      <c r="C160" s="28" t="s">
        <v>69</v>
      </c>
      <c r="D160" s="28" t="s">
        <v>290</v>
      </c>
      <c r="E160" s="121">
        <v>1834303</v>
      </c>
      <c r="F160" s="111">
        <v>36455</v>
      </c>
      <c r="G160" s="85">
        <f t="shared" si="6"/>
        <v>1870758</v>
      </c>
      <c r="H160" s="127">
        <v>2181589</v>
      </c>
      <c r="I160" s="23">
        <f t="shared" si="7"/>
        <v>310831</v>
      </c>
      <c r="J160" s="24">
        <f t="shared" si="8"/>
        <v>0.16619999999999999</v>
      </c>
      <c r="K160" s="25" t="s">
        <v>951</v>
      </c>
      <c r="L160" s="26" t="s">
        <v>951</v>
      </c>
    </row>
    <row r="161" spans="1:12" x14ac:dyDescent="0.25">
      <c r="A161" s="42" t="s">
        <v>286</v>
      </c>
      <c r="B161" s="28" t="s">
        <v>287</v>
      </c>
      <c r="C161" s="28" t="s">
        <v>291</v>
      </c>
      <c r="D161" s="28" t="s">
        <v>292</v>
      </c>
      <c r="E161" s="121">
        <v>818651</v>
      </c>
      <c r="F161" s="111">
        <v>15130</v>
      </c>
      <c r="G161" s="85">
        <f t="shared" si="6"/>
        <v>833781</v>
      </c>
      <c r="H161" s="127">
        <v>369259</v>
      </c>
      <c r="I161" s="23">
        <f t="shared" si="7"/>
        <v>-464522</v>
      </c>
      <c r="J161" s="24">
        <f t="shared" si="8"/>
        <v>-0.55710000000000004</v>
      </c>
      <c r="K161" s="25" t="s">
        <v>951</v>
      </c>
      <c r="L161" s="26" t="s">
        <v>951</v>
      </c>
    </row>
    <row r="162" spans="1:12" x14ac:dyDescent="0.25">
      <c r="A162" s="42" t="s">
        <v>286</v>
      </c>
      <c r="B162" s="28" t="s">
        <v>287</v>
      </c>
      <c r="C162" s="28" t="s">
        <v>99</v>
      </c>
      <c r="D162" s="28" t="s">
        <v>293</v>
      </c>
      <c r="E162" s="121">
        <v>174092</v>
      </c>
      <c r="F162" s="111">
        <v>0</v>
      </c>
      <c r="G162" s="85">
        <f t="shared" si="6"/>
        <v>174092</v>
      </c>
      <c r="H162" s="127">
        <v>223996</v>
      </c>
      <c r="I162" s="23">
        <f t="shared" si="7"/>
        <v>49904</v>
      </c>
      <c r="J162" s="24">
        <f t="shared" si="8"/>
        <v>0.28670000000000001</v>
      </c>
      <c r="K162" s="25" t="s">
        <v>951</v>
      </c>
      <c r="L162" s="26" t="s">
        <v>951</v>
      </c>
    </row>
    <row r="163" spans="1:12" x14ac:dyDescent="0.25">
      <c r="A163" s="42" t="s">
        <v>286</v>
      </c>
      <c r="B163" s="28" t="s">
        <v>287</v>
      </c>
      <c r="C163" s="28" t="s">
        <v>127</v>
      </c>
      <c r="D163" s="28" t="s">
        <v>294</v>
      </c>
      <c r="E163" s="121">
        <v>24651316</v>
      </c>
      <c r="F163" s="111">
        <v>307522</v>
      </c>
      <c r="G163" s="85">
        <f t="shared" si="6"/>
        <v>24958838</v>
      </c>
      <c r="H163" s="127">
        <v>25020970</v>
      </c>
      <c r="I163" s="23">
        <f t="shared" si="7"/>
        <v>62132</v>
      </c>
      <c r="J163" s="24">
        <f t="shared" si="8"/>
        <v>2.5000000000000001E-3</v>
      </c>
      <c r="K163" s="25" t="s">
        <v>951</v>
      </c>
      <c r="L163" s="26" t="s">
        <v>951</v>
      </c>
    </row>
    <row r="164" spans="1:12" x14ac:dyDescent="0.25">
      <c r="A164" s="42" t="s">
        <v>286</v>
      </c>
      <c r="B164" s="28" t="s">
        <v>287</v>
      </c>
      <c r="C164" s="28" t="s">
        <v>295</v>
      </c>
      <c r="D164" s="28" t="s">
        <v>296</v>
      </c>
      <c r="E164" s="121">
        <v>919492</v>
      </c>
      <c r="F164" s="111">
        <v>12461</v>
      </c>
      <c r="G164" s="85">
        <f t="shared" si="6"/>
        <v>931953</v>
      </c>
      <c r="H164" s="127">
        <v>1052697</v>
      </c>
      <c r="I164" s="23">
        <f t="shared" si="7"/>
        <v>120744</v>
      </c>
      <c r="J164" s="24">
        <f t="shared" si="8"/>
        <v>0.12959999999999999</v>
      </c>
      <c r="K164" s="25" t="s">
        <v>951</v>
      </c>
      <c r="L164" s="26" t="s">
        <v>951</v>
      </c>
    </row>
    <row r="165" spans="1:12" x14ac:dyDescent="0.25">
      <c r="A165" s="42" t="s">
        <v>286</v>
      </c>
      <c r="B165" s="28" t="s">
        <v>287</v>
      </c>
      <c r="C165" s="28" t="s">
        <v>297</v>
      </c>
      <c r="D165" s="28" t="s">
        <v>298</v>
      </c>
      <c r="E165" s="121">
        <v>587367</v>
      </c>
      <c r="F165" s="111">
        <v>13599</v>
      </c>
      <c r="G165" s="85">
        <f t="shared" si="6"/>
        <v>600966</v>
      </c>
      <c r="H165" s="127">
        <v>635684</v>
      </c>
      <c r="I165" s="23">
        <f t="shared" si="7"/>
        <v>34718</v>
      </c>
      <c r="J165" s="24">
        <f t="shared" si="8"/>
        <v>5.7799999999999997E-2</v>
      </c>
      <c r="K165" s="25" t="s">
        <v>951</v>
      </c>
      <c r="L165" s="26" t="s">
        <v>951</v>
      </c>
    </row>
    <row r="166" spans="1:12" x14ac:dyDescent="0.25">
      <c r="A166" s="42" t="s">
        <v>299</v>
      </c>
      <c r="B166" s="28" t="s">
        <v>300</v>
      </c>
      <c r="C166" s="28" t="s">
        <v>190</v>
      </c>
      <c r="D166" s="28" t="s">
        <v>301</v>
      </c>
      <c r="E166" s="121">
        <v>1449837</v>
      </c>
      <c r="F166" s="111">
        <v>14923</v>
      </c>
      <c r="G166" s="85">
        <f t="shared" si="6"/>
        <v>1464760</v>
      </c>
      <c r="H166" s="127">
        <v>1439533</v>
      </c>
      <c r="I166" s="23">
        <f t="shared" si="7"/>
        <v>-25227</v>
      </c>
      <c r="J166" s="24">
        <f t="shared" si="8"/>
        <v>-1.72E-2</v>
      </c>
      <c r="K166" s="25" t="s">
        <v>951</v>
      </c>
      <c r="L166" s="26" t="s">
        <v>951</v>
      </c>
    </row>
    <row r="167" spans="1:12" x14ac:dyDescent="0.25">
      <c r="A167" s="42" t="s">
        <v>299</v>
      </c>
      <c r="B167" s="28" t="s">
        <v>300</v>
      </c>
      <c r="C167" s="28" t="s">
        <v>57</v>
      </c>
      <c r="D167" s="28" t="s">
        <v>302</v>
      </c>
      <c r="E167" s="121">
        <v>2078781</v>
      </c>
      <c r="F167" s="111">
        <v>27404</v>
      </c>
      <c r="G167" s="85">
        <f t="shared" si="6"/>
        <v>2106185</v>
      </c>
      <c r="H167" s="127">
        <v>2183295</v>
      </c>
      <c r="I167" s="23">
        <f t="shared" si="7"/>
        <v>77110</v>
      </c>
      <c r="J167" s="24">
        <f t="shared" si="8"/>
        <v>3.6600000000000001E-2</v>
      </c>
      <c r="K167" s="25" t="s">
        <v>951</v>
      </c>
      <c r="L167" s="26" t="s">
        <v>951</v>
      </c>
    </row>
    <row r="168" spans="1:12" x14ac:dyDescent="0.25">
      <c r="A168" s="42" t="s">
        <v>299</v>
      </c>
      <c r="B168" s="28" t="s">
        <v>300</v>
      </c>
      <c r="C168" s="28" t="s">
        <v>82</v>
      </c>
      <c r="D168" s="28" t="s">
        <v>303</v>
      </c>
      <c r="E168" s="121">
        <v>744247</v>
      </c>
      <c r="F168" s="111">
        <v>10690</v>
      </c>
      <c r="G168" s="85">
        <f t="shared" si="6"/>
        <v>754937</v>
      </c>
      <c r="H168" s="127">
        <v>860042</v>
      </c>
      <c r="I168" s="23">
        <f t="shared" si="7"/>
        <v>105105</v>
      </c>
      <c r="J168" s="24">
        <f t="shared" si="8"/>
        <v>0.13919999999999999</v>
      </c>
      <c r="K168" s="25" t="s">
        <v>951</v>
      </c>
      <c r="L168" s="26" t="s">
        <v>951</v>
      </c>
    </row>
    <row r="169" spans="1:12" x14ac:dyDescent="0.25">
      <c r="A169" s="42" t="s">
        <v>299</v>
      </c>
      <c r="B169" s="28" t="s">
        <v>300</v>
      </c>
      <c r="C169" s="28" t="s">
        <v>37</v>
      </c>
      <c r="D169" s="28" t="s">
        <v>304</v>
      </c>
      <c r="E169" s="121">
        <v>652391</v>
      </c>
      <c r="F169" s="111">
        <v>14314</v>
      </c>
      <c r="G169" s="85">
        <f t="shared" si="6"/>
        <v>666705</v>
      </c>
      <c r="H169" s="127">
        <v>812704</v>
      </c>
      <c r="I169" s="23">
        <f t="shared" si="7"/>
        <v>145999</v>
      </c>
      <c r="J169" s="24">
        <f t="shared" si="8"/>
        <v>0.219</v>
      </c>
      <c r="K169" s="25" t="s">
        <v>951</v>
      </c>
      <c r="L169" s="26" t="s">
        <v>951</v>
      </c>
    </row>
    <row r="170" spans="1:12" x14ac:dyDescent="0.25">
      <c r="A170" s="42" t="s">
        <v>299</v>
      </c>
      <c r="B170" s="28" t="s">
        <v>300</v>
      </c>
      <c r="C170" s="28" t="s">
        <v>67</v>
      </c>
      <c r="D170" s="28" t="s">
        <v>305</v>
      </c>
      <c r="E170" s="121">
        <v>1911224</v>
      </c>
      <c r="F170" s="111">
        <v>45884</v>
      </c>
      <c r="G170" s="85">
        <f t="shared" si="6"/>
        <v>1957108</v>
      </c>
      <c r="H170" s="127">
        <v>1542419</v>
      </c>
      <c r="I170" s="23">
        <f t="shared" si="7"/>
        <v>-414689</v>
      </c>
      <c r="J170" s="24">
        <f t="shared" si="8"/>
        <v>-0.21190000000000001</v>
      </c>
      <c r="K170" s="25" t="s">
        <v>951</v>
      </c>
      <c r="L170" s="26" t="s">
        <v>951</v>
      </c>
    </row>
    <row r="171" spans="1:12" x14ac:dyDescent="0.25">
      <c r="A171" s="42" t="s">
        <v>299</v>
      </c>
      <c r="B171" s="28" t="s">
        <v>300</v>
      </c>
      <c r="C171" s="28" t="s">
        <v>251</v>
      </c>
      <c r="D171" s="28" t="s">
        <v>306</v>
      </c>
      <c r="E171" s="121">
        <v>3508664</v>
      </c>
      <c r="F171" s="111">
        <v>52216</v>
      </c>
      <c r="G171" s="85">
        <f t="shared" si="6"/>
        <v>3560880</v>
      </c>
      <c r="H171" s="127">
        <v>3799759</v>
      </c>
      <c r="I171" s="23">
        <f t="shared" si="7"/>
        <v>238879</v>
      </c>
      <c r="J171" s="24">
        <f t="shared" si="8"/>
        <v>6.7100000000000007E-2</v>
      </c>
      <c r="K171" s="25" t="s">
        <v>951</v>
      </c>
      <c r="L171" s="26" t="s">
        <v>951</v>
      </c>
    </row>
    <row r="172" spans="1:12" x14ac:dyDescent="0.25">
      <c r="A172" s="42" t="s">
        <v>299</v>
      </c>
      <c r="B172" s="28" t="s">
        <v>300</v>
      </c>
      <c r="C172" s="28" t="s">
        <v>307</v>
      </c>
      <c r="D172" s="28" t="s">
        <v>308</v>
      </c>
      <c r="E172" s="121">
        <v>44310</v>
      </c>
      <c r="F172" s="111">
        <v>0</v>
      </c>
      <c r="G172" s="85">
        <f t="shared" si="6"/>
        <v>44310</v>
      </c>
      <c r="H172" s="127">
        <v>45870</v>
      </c>
      <c r="I172" s="23">
        <f t="shared" si="7"/>
        <v>1560</v>
      </c>
      <c r="J172" s="24">
        <f t="shared" si="8"/>
        <v>3.5200000000000002E-2</v>
      </c>
      <c r="K172" s="25">
        <v>1</v>
      </c>
      <c r="L172" s="26">
        <v>1</v>
      </c>
    </row>
    <row r="173" spans="1:12" x14ac:dyDescent="0.25">
      <c r="A173" s="42" t="s">
        <v>299</v>
      </c>
      <c r="B173" s="28" t="s">
        <v>300</v>
      </c>
      <c r="C173" s="28" t="s">
        <v>88</v>
      </c>
      <c r="D173" s="28" t="s">
        <v>309</v>
      </c>
      <c r="E173" s="121">
        <v>1044458</v>
      </c>
      <c r="F173" s="111">
        <v>22658</v>
      </c>
      <c r="G173" s="85">
        <f t="shared" si="6"/>
        <v>1067116</v>
      </c>
      <c r="H173" s="127">
        <v>1179781</v>
      </c>
      <c r="I173" s="23">
        <f t="shared" si="7"/>
        <v>112665</v>
      </c>
      <c r="J173" s="24">
        <f t="shared" si="8"/>
        <v>0.1056</v>
      </c>
      <c r="K173" s="25" t="s">
        <v>951</v>
      </c>
      <c r="L173" s="26" t="s">
        <v>951</v>
      </c>
    </row>
    <row r="174" spans="1:12" x14ac:dyDescent="0.25">
      <c r="A174" s="42" t="s">
        <v>310</v>
      </c>
      <c r="B174" s="28" t="s">
        <v>311</v>
      </c>
      <c r="C174" s="28" t="s">
        <v>312</v>
      </c>
      <c r="D174" s="28" t="s">
        <v>313</v>
      </c>
      <c r="E174" s="121">
        <v>733745</v>
      </c>
      <c r="F174" s="111">
        <v>10192</v>
      </c>
      <c r="G174" s="85">
        <f t="shared" si="6"/>
        <v>743937</v>
      </c>
      <c r="H174" s="127">
        <v>788340</v>
      </c>
      <c r="I174" s="23">
        <f t="shared" si="7"/>
        <v>44403</v>
      </c>
      <c r="J174" s="24">
        <f t="shared" si="8"/>
        <v>5.9700000000000003E-2</v>
      </c>
      <c r="K174" s="25" t="s">
        <v>951</v>
      </c>
      <c r="L174" s="26" t="s">
        <v>951</v>
      </c>
    </row>
    <row r="175" spans="1:12" x14ac:dyDescent="0.25">
      <c r="A175" s="42" t="s">
        <v>310</v>
      </c>
      <c r="B175" s="28" t="s">
        <v>311</v>
      </c>
      <c r="C175" s="28" t="s">
        <v>314</v>
      </c>
      <c r="D175" s="28" t="s">
        <v>315</v>
      </c>
      <c r="E175" s="121">
        <v>328667</v>
      </c>
      <c r="F175" s="111">
        <v>7796</v>
      </c>
      <c r="G175" s="85">
        <f t="shared" si="6"/>
        <v>336463</v>
      </c>
      <c r="H175" s="127">
        <v>594501</v>
      </c>
      <c r="I175" s="23">
        <f t="shared" si="7"/>
        <v>258038</v>
      </c>
      <c r="J175" s="24">
        <f t="shared" si="8"/>
        <v>0.76690000000000003</v>
      </c>
      <c r="K175" s="25" t="s">
        <v>951</v>
      </c>
      <c r="L175" s="26" t="s">
        <v>951</v>
      </c>
    </row>
    <row r="176" spans="1:12" x14ac:dyDescent="0.25">
      <c r="A176" s="42" t="s">
        <v>310</v>
      </c>
      <c r="B176" s="28" t="s">
        <v>311</v>
      </c>
      <c r="C176" s="28" t="s">
        <v>316</v>
      </c>
      <c r="D176" s="28" t="s">
        <v>317</v>
      </c>
      <c r="E176" s="121">
        <v>1155517</v>
      </c>
      <c r="F176" s="111">
        <v>13459</v>
      </c>
      <c r="G176" s="85">
        <f t="shared" si="6"/>
        <v>1168976</v>
      </c>
      <c r="H176" s="127">
        <v>1274060</v>
      </c>
      <c r="I176" s="23">
        <f t="shared" si="7"/>
        <v>105084</v>
      </c>
      <c r="J176" s="24">
        <f t="shared" si="8"/>
        <v>8.9899999999999994E-2</v>
      </c>
      <c r="K176" s="25" t="s">
        <v>951</v>
      </c>
      <c r="L176" s="26" t="s">
        <v>951</v>
      </c>
    </row>
    <row r="177" spans="1:12" x14ac:dyDescent="0.25">
      <c r="A177" s="42" t="s">
        <v>310</v>
      </c>
      <c r="B177" s="28" t="s">
        <v>311</v>
      </c>
      <c r="C177" s="28" t="s">
        <v>26</v>
      </c>
      <c r="D177" s="28" t="s">
        <v>318</v>
      </c>
      <c r="E177" s="121">
        <v>6348279</v>
      </c>
      <c r="F177" s="111">
        <v>95335</v>
      </c>
      <c r="G177" s="85">
        <f t="shared" si="6"/>
        <v>6443614</v>
      </c>
      <c r="H177" s="127">
        <v>6446560</v>
      </c>
      <c r="I177" s="23">
        <f t="shared" si="7"/>
        <v>2946</v>
      </c>
      <c r="J177" s="24">
        <f t="shared" si="8"/>
        <v>5.0000000000000001E-4</v>
      </c>
      <c r="K177" s="25" t="s">
        <v>951</v>
      </c>
      <c r="L177" s="26" t="s">
        <v>951</v>
      </c>
    </row>
    <row r="178" spans="1:12" x14ac:dyDescent="0.25">
      <c r="A178" s="42" t="s">
        <v>310</v>
      </c>
      <c r="B178" s="28" t="s">
        <v>311</v>
      </c>
      <c r="C178" s="28" t="s">
        <v>57</v>
      </c>
      <c r="D178" s="28" t="s">
        <v>319</v>
      </c>
      <c r="E178" s="121">
        <v>394414</v>
      </c>
      <c r="F178" s="111">
        <v>11131</v>
      </c>
      <c r="G178" s="85">
        <f t="shared" si="6"/>
        <v>405545</v>
      </c>
      <c r="H178" s="127">
        <v>397404</v>
      </c>
      <c r="I178" s="23">
        <f t="shared" si="7"/>
        <v>-8141</v>
      </c>
      <c r="J178" s="24">
        <f t="shared" si="8"/>
        <v>-2.01E-2</v>
      </c>
      <c r="K178" s="25">
        <v>1</v>
      </c>
      <c r="L178" s="26" t="s">
        <v>951</v>
      </c>
    </row>
    <row r="179" spans="1:12" x14ac:dyDescent="0.25">
      <c r="A179" s="42" t="s">
        <v>310</v>
      </c>
      <c r="B179" s="28" t="s">
        <v>311</v>
      </c>
      <c r="C179" s="28" t="s">
        <v>63</v>
      </c>
      <c r="D179" s="28" t="s">
        <v>320</v>
      </c>
      <c r="E179" s="121">
        <v>1028217</v>
      </c>
      <c r="F179" s="111">
        <v>20557</v>
      </c>
      <c r="G179" s="85">
        <f t="shared" si="6"/>
        <v>1048774</v>
      </c>
      <c r="H179" s="127">
        <v>1079040</v>
      </c>
      <c r="I179" s="23">
        <f t="shared" si="7"/>
        <v>30266</v>
      </c>
      <c r="J179" s="24">
        <f t="shared" si="8"/>
        <v>2.8899999999999999E-2</v>
      </c>
      <c r="K179" s="25" t="s">
        <v>951</v>
      </c>
      <c r="L179" s="26" t="s">
        <v>951</v>
      </c>
    </row>
    <row r="180" spans="1:12" x14ac:dyDescent="0.25">
      <c r="A180" s="42" t="s">
        <v>310</v>
      </c>
      <c r="B180" s="28" t="s">
        <v>311</v>
      </c>
      <c r="C180" s="28" t="s">
        <v>99</v>
      </c>
      <c r="D180" s="28" t="s">
        <v>321</v>
      </c>
      <c r="E180" s="121">
        <v>128607</v>
      </c>
      <c r="F180" s="111">
        <v>0</v>
      </c>
      <c r="G180" s="85">
        <f t="shared" si="6"/>
        <v>128607</v>
      </c>
      <c r="H180" s="127">
        <v>27277</v>
      </c>
      <c r="I180" s="23">
        <f t="shared" si="7"/>
        <v>-101330</v>
      </c>
      <c r="J180" s="24">
        <f t="shared" si="8"/>
        <v>-0.78790000000000004</v>
      </c>
      <c r="K180" s="25">
        <v>1</v>
      </c>
      <c r="L180" s="26">
        <v>1</v>
      </c>
    </row>
    <row r="181" spans="1:12" x14ac:dyDescent="0.25">
      <c r="A181" s="42" t="s">
        <v>310</v>
      </c>
      <c r="B181" s="28" t="s">
        <v>311</v>
      </c>
      <c r="C181" s="28" t="s">
        <v>322</v>
      </c>
      <c r="D181" s="28" t="s">
        <v>323</v>
      </c>
      <c r="E181" s="121">
        <v>993146</v>
      </c>
      <c r="F181" s="111">
        <v>21406</v>
      </c>
      <c r="G181" s="85">
        <f t="shared" si="6"/>
        <v>1014552</v>
      </c>
      <c r="H181" s="127">
        <v>972281</v>
      </c>
      <c r="I181" s="23">
        <f t="shared" si="7"/>
        <v>-42271</v>
      </c>
      <c r="J181" s="24">
        <f t="shared" si="8"/>
        <v>-4.1700000000000001E-2</v>
      </c>
      <c r="K181" s="25" t="s">
        <v>951</v>
      </c>
      <c r="L181" s="26" t="s">
        <v>951</v>
      </c>
    </row>
    <row r="182" spans="1:12" x14ac:dyDescent="0.25">
      <c r="A182" s="42" t="s">
        <v>310</v>
      </c>
      <c r="B182" s="28" t="s">
        <v>311</v>
      </c>
      <c r="C182" s="28" t="s">
        <v>324</v>
      </c>
      <c r="D182" s="28" t="s">
        <v>325</v>
      </c>
      <c r="E182" s="121">
        <v>3789556</v>
      </c>
      <c r="F182" s="111">
        <v>52825</v>
      </c>
      <c r="G182" s="85">
        <f t="shared" si="6"/>
        <v>3842381</v>
      </c>
      <c r="H182" s="127">
        <v>3955630</v>
      </c>
      <c r="I182" s="23">
        <f t="shared" si="7"/>
        <v>113249</v>
      </c>
      <c r="J182" s="24">
        <f t="shared" si="8"/>
        <v>2.9499999999999998E-2</v>
      </c>
      <c r="K182" s="25" t="s">
        <v>951</v>
      </c>
      <c r="L182" s="26" t="s">
        <v>951</v>
      </c>
    </row>
    <row r="183" spans="1:12" x14ac:dyDescent="0.25">
      <c r="A183" s="42" t="s">
        <v>310</v>
      </c>
      <c r="B183" s="28" t="s">
        <v>311</v>
      </c>
      <c r="C183" s="28" t="s">
        <v>326</v>
      </c>
      <c r="D183" s="28" t="s">
        <v>327</v>
      </c>
      <c r="E183" s="121">
        <v>3725971</v>
      </c>
      <c r="F183" s="111">
        <v>64221</v>
      </c>
      <c r="G183" s="85">
        <f t="shared" si="6"/>
        <v>3790192</v>
      </c>
      <c r="H183" s="127">
        <v>3712156</v>
      </c>
      <c r="I183" s="23">
        <f t="shared" si="7"/>
        <v>-78036</v>
      </c>
      <c r="J183" s="24">
        <f t="shared" si="8"/>
        <v>-2.06E-2</v>
      </c>
      <c r="K183" s="25" t="s">
        <v>951</v>
      </c>
      <c r="L183" s="26" t="s">
        <v>951</v>
      </c>
    </row>
    <row r="184" spans="1:12" x14ac:dyDescent="0.25">
      <c r="A184" s="42" t="s">
        <v>310</v>
      </c>
      <c r="B184" s="28" t="s">
        <v>311</v>
      </c>
      <c r="C184" s="28" t="s">
        <v>263</v>
      </c>
      <c r="D184" s="28" t="s">
        <v>328</v>
      </c>
      <c r="E184" s="121">
        <v>525232</v>
      </c>
      <c r="F184" s="111">
        <v>10406</v>
      </c>
      <c r="G184" s="85">
        <f t="shared" si="6"/>
        <v>535638</v>
      </c>
      <c r="H184" s="127">
        <v>582352</v>
      </c>
      <c r="I184" s="23">
        <f t="shared" si="7"/>
        <v>46714</v>
      </c>
      <c r="J184" s="24">
        <f t="shared" si="8"/>
        <v>8.72E-2</v>
      </c>
      <c r="K184" s="25" t="s">
        <v>951</v>
      </c>
      <c r="L184" s="26" t="s">
        <v>951</v>
      </c>
    </row>
    <row r="185" spans="1:12" x14ac:dyDescent="0.25">
      <c r="A185" s="42" t="s">
        <v>310</v>
      </c>
      <c r="B185" s="28" t="s">
        <v>311</v>
      </c>
      <c r="C185" s="28" t="s">
        <v>53</v>
      </c>
      <c r="D185" s="28" t="s">
        <v>329</v>
      </c>
      <c r="E185" s="121">
        <v>571178</v>
      </c>
      <c r="F185" s="111">
        <v>10031</v>
      </c>
      <c r="G185" s="85">
        <f t="shared" si="6"/>
        <v>581209</v>
      </c>
      <c r="H185" s="127">
        <v>560020</v>
      </c>
      <c r="I185" s="23">
        <f t="shared" si="7"/>
        <v>-21189</v>
      </c>
      <c r="J185" s="24">
        <f t="shared" si="8"/>
        <v>-3.6499999999999998E-2</v>
      </c>
      <c r="K185" s="25">
        <v>1</v>
      </c>
      <c r="L185" s="26" t="s">
        <v>951</v>
      </c>
    </row>
    <row r="186" spans="1:12" x14ac:dyDescent="0.25">
      <c r="A186" s="42" t="s">
        <v>330</v>
      </c>
      <c r="B186" s="28" t="s">
        <v>331</v>
      </c>
      <c r="C186" s="28" t="s">
        <v>332</v>
      </c>
      <c r="D186" s="28" t="s">
        <v>333</v>
      </c>
      <c r="E186" s="121">
        <v>20427</v>
      </c>
      <c r="F186" s="111">
        <v>0</v>
      </c>
      <c r="G186" s="85">
        <f t="shared" si="6"/>
        <v>20427</v>
      </c>
      <c r="H186" s="127">
        <v>21588</v>
      </c>
      <c r="I186" s="23">
        <f t="shared" si="7"/>
        <v>1161</v>
      </c>
      <c r="J186" s="24">
        <f t="shared" si="8"/>
        <v>5.6800000000000003E-2</v>
      </c>
      <c r="K186" s="25">
        <v>1</v>
      </c>
      <c r="L186" s="26">
        <v>1</v>
      </c>
    </row>
    <row r="187" spans="1:12" x14ac:dyDescent="0.25">
      <c r="A187" s="42" t="s">
        <v>330</v>
      </c>
      <c r="B187" s="28" t="s">
        <v>331</v>
      </c>
      <c r="C187" s="28" t="s">
        <v>334</v>
      </c>
      <c r="D187" s="28" t="s">
        <v>335</v>
      </c>
      <c r="E187" s="121">
        <v>23936</v>
      </c>
      <c r="F187" s="111">
        <v>0</v>
      </c>
      <c r="G187" s="85">
        <f t="shared" si="6"/>
        <v>23936</v>
      </c>
      <c r="H187" s="127">
        <v>21740</v>
      </c>
      <c r="I187" s="23">
        <f t="shared" si="7"/>
        <v>-2196</v>
      </c>
      <c r="J187" s="24">
        <f t="shared" si="8"/>
        <v>-9.1700000000000004E-2</v>
      </c>
      <c r="K187" s="25">
        <v>1</v>
      </c>
      <c r="L187" s="26">
        <v>1</v>
      </c>
    </row>
    <row r="188" spans="1:12" x14ac:dyDescent="0.25">
      <c r="A188" s="42" t="s">
        <v>330</v>
      </c>
      <c r="B188" s="28" t="s">
        <v>331</v>
      </c>
      <c r="C188" s="28" t="s">
        <v>324</v>
      </c>
      <c r="D188" s="28" t="s">
        <v>336</v>
      </c>
      <c r="E188" s="121">
        <v>124973</v>
      </c>
      <c r="F188" s="111">
        <v>5205</v>
      </c>
      <c r="G188" s="85">
        <f t="shared" si="6"/>
        <v>130178</v>
      </c>
      <c r="H188" s="127">
        <v>108162</v>
      </c>
      <c r="I188" s="23">
        <f t="shared" si="7"/>
        <v>-22016</v>
      </c>
      <c r="J188" s="24">
        <f t="shared" si="8"/>
        <v>-0.1691</v>
      </c>
      <c r="K188" s="25">
        <v>1</v>
      </c>
      <c r="L188" s="26" t="s">
        <v>951</v>
      </c>
    </row>
    <row r="189" spans="1:12" x14ac:dyDescent="0.25">
      <c r="A189" s="42" t="s">
        <v>337</v>
      </c>
      <c r="B189" s="28" t="s">
        <v>338</v>
      </c>
      <c r="C189" s="28" t="s">
        <v>26</v>
      </c>
      <c r="D189" s="28" t="s">
        <v>339</v>
      </c>
      <c r="E189" s="121">
        <v>3088454</v>
      </c>
      <c r="F189" s="111">
        <v>32181</v>
      </c>
      <c r="G189" s="85">
        <f t="shared" si="6"/>
        <v>3120635</v>
      </c>
      <c r="H189" s="127">
        <v>3192559</v>
      </c>
      <c r="I189" s="23">
        <f t="shared" si="7"/>
        <v>71924</v>
      </c>
      <c r="J189" s="24">
        <f t="shared" si="8"/>
        <v>2.3E-2</v>
      </c>
      <c r="K189" s="25" t="s">
        <v>951</v>
      </c>
      <c r="L189" s="26" t="s">
        <v>951</v>
      </c>
    </row>
    <row r="190" spans="1:12" x14ac:dyDescent="0.25">
      <c r="A190" s="42" t="s">
        <v>337</v>
      </c>
      <c r="B190" s="28" t="s">
        <v>338</v>
      </c>
      <c r="C190" s="28" t="s">
        <v>79</v>
      </c>
      <c r="D190" s="28" t="s">
        <v>340</v>
      </c>
      <c r="E190" s="121">
        <v>992161</v>
      </c>
      <c r="F190" s="111">
        <v>12270</v>
      </c>
      <c r="G190" s="85">
        <f t="shared" si="6"/>
        <v>1004431</v>
      </c>
      <c r="H190" s="127">
        <v>1020092</v>
      </c>
      <c r="I190" s="23">
        <f t="shared" si="7"/>
        <v>15661</v>
      </c>
      <c r="J190" s="24">
        <f t="shared" si="8"/>
        <v>1.5599999999999999E-2</v>
      </c>
      <c r="K190" s="25" t="s">
        <v>951</v>
      </c>
      <c r="L190" s="26" t="s">
        <v>951</v>
      </c>
    </row>
    <row r="191" spans="1:12" x14ac:dyDescent="0.25">
      <c r="A191" s="42" t="s">
        <v>341</v>
      </c>
      <c r="B191" s="28" t="s">
        <v>342</v>
      </c>
      <c r="C191" s="28" t="s">
        <v>343</v>
      </c>
      <c r="D191" s="28" t="s">
        <v>344</v>
      </c>
      <c r="E191" s="121">
        <v>2106558</v>
      </c>
      <c r="F191" s="111">
        <v>25302</v>
      </c>
      <c r="G191" s="85">
        <f t="shared" si="6"/>
        <v>2131860</v>
      </c>
      <c r="H191" s="127">
        <v>2304518</v>
      </c>
      <c r="I191" s="23">
        <f t="shared" si="7"/>
        <v>172658</v>
      </c>
      <c r="J191" s="24">
        <f t="shared" si="8"/>
        <v>8.1000000000000003E-2</v>
      </c>
      <c r="K191" s="25" t="s">
        <v>951</v>
      </c>
      <c r="L191" s="26" t="s">
        <v>951</v>
      </c>
    </row>
    <row r="192" spans="1:12" x14ac:dyDescent="0.25">
      <c r="A192" s="42" t="s">
        <v>345</v>
      </c>
      <c r="B192" s="28" t="s">
        <v>346</v>
      </c>
      <c r="C192" s="28" t="s">
        <v>26</v>
      </c>
      <c r="D192" s="28" t="s">
        <v>347</v>
      </c>
      <c r="E192" s="121">
        <v>501465</v>
      </c>
      <c r="F192" s="111">
        <v>11855</v>
      </c>
      <c r="G192" s="85">
        <f t="shared" si="6"/>
        <v>513320</v>
      </c>
      <c r="H192" s="127">
        <v>598335</v>
      </c>
      <c r="I192" s="23">
        <f t="shared" si="7"/>
        <v>85015</v>
      </c>
      <c r="J192" s="24">
        <f t="shared" si="8"/>
        <v>0.1656</v>
      </c>
      <c r="K192" s="25" t="s">
        <v>951</v>
      </c>
      <c r="L192" s="26" t="s">
        <v>951</v>
      </c>
    </row>
    <row r="193" spans="1:12" x14ac:dyDescent="0.25">
      <c r="A193" s="42" t="s">
        <v>345</v>
      </c>
      <c r="B193" s="28" t="s">
        <v>346</v>
      </c>
      <c r="C193" s="28" t="s">
        <v>16</v>
      </c>
      <c r="D193" s="28" t="s">
        <v>348</v>
      </c>
      <c r="E193" s="121">
        <v>572597</v>
      </c>
      <c r="F193" s="111">
        <v>14952</v>
      </c>
      <c r="G193" s="85">
        <f t="shared" si="6"/>
        <v>587549</v>
      </c>
      <c r="H193" s="127">
        <v>646856</v>
      </c>
      <c r="I193" s="23">
        <f t="shared" si="7"/>
        <v>59307</v>
      </c>
      <c r="J193" s="24">
        <f t="shared" si="8"/>
        <v>0.1009</v>
      </c>
      <c r="K193" s="25" t="s">
        <v>951</v>
      </c>
      <c r="L193" s="26" t="s">
        <v>951</v>
      </c>
    </row>
    <row r="194" spans="1:12" x14ac:dyDescent="0.25">
      <c r="A194" s="42" t="s">
        <v>349</v>
      </c>
      <c r="B194" s="28" t="s">
        <v>350</v>
      </c>
      <c r="C194" s="28" t="s">
        <v>153</v>
      </c>
      <c r="D194" s="28" t="s">
        <v>351</v>
      </c>
      <c r="E194" s="121">
        <v>568882</v>
      </c>
      <c r="F194" s="111">
        <v>5516</v>
      </c>
      <c r="G194" s="85">
        <f t="shared" si="6"/>
        <v>574398</v>
      </c>
      <c r="H194" s="127">
        <v>677154</v>
      </c>
      <c r="I194" s="23">
        <f t="shared" si="7"/>
        <v>102756</v>
      </c>
      <c r="J194" s="24">
        <f t="shared" si="8"/>
        <v>0.1789</v>
      </c>
      <c r="K194" s="25" t="s">
        <v>951</v>
      </c>
      <c r="L194" s="26" t="s">
        <v>951</v>
      </c>
    </row>
    <row r="195" spans="1:12" x14ac:dyDescent="0.25">
      <c r="A195" s="42" t="s">
        <v>349</v>
      </c>
      <c r="B195" s="28" t="s">
        <v>350</v>
      </c>
      <c r="C195" s="28" t="s">
        <v>352</v>
      </c>
      <c r="D195" s="28" t="s">
        <v>353</v>
      </c>
      <c r="E195" s="121">
        <v>646230</v>
      </c>
      <c r="F195" s="111">
        <v>8403</v>
      </c>
      <c r="G195" s="85">
        <f t="shared" si="6"/>
        <v>654633</v>
      </c>
      <c r="H195" s="127">
        <v>673212</v>
      </c>
      <c r="I195" s="23">
        <f t="shared" si="7"/>
        <v>18579</v>
      </c>
      <c r="J195" s="24">
        <f t="shared" si="8"/>
        <v>2.8400000000000002E-2</v>
      </c>
      <c r="K195" s="25" t="s">
        <v>951</v>
      </c>
      <c r="L195" s="26" t="s">
        <v>951</v>
      </c>
    </row>
    <row r="196" spans="1:12" x14ac:dyDescent="0.25">
      <c r="A196" s="42" t="s">
        <v>349</v>
      </c>
      <c r="B196" s="28" t="s">
        <v>350</v>
      </c>
      <c r="C196" s="28" t="s">
        <v>95</v>
      </c>
      <c r="D196" s="28" t="s">
        <v>354</v>
      </c>
      <c r="E196" s="121">
        <v>4885697</v>
      </c>
      <c r="F196" s="111">
        <v>52794</v>
      </c>
      <c r="G196" s="85">
        <f t="shared" si="6"/>
        <v>4938491</v>
      </c>
      <c r="H196" s="127">
        <v>5020449</v>
      </c>
      <c r="I196" s="23">
        <f t="shared" si="7"/>
        <v>81958</v>
      </c>
      <c r="J196" s="24">
        <f t="shared" si="8"/>
        <v>1.66E-2</v>
      </c>
      <c r="K196" s="25" t="s">
        <v>951</v>
      </c>
      <c r="L196" s="26" t="s">
        <v>951</v>
      </c>
    </row>
    <row r="197" spans="1:12" x14ac:dyDescent="0.25">
      <c r="A197" s="42" t="s">
        <v>349</v>
      </c>
      <c r="B197" s="28" t="s">
        <v>350</v>
      </c>
      <c r="C197" s="28" t="s">
        <v>355</v>
      </c>
      <c r="D197" s="28" t="s">
        <v>356</v>
      </c>
      <c r="E197" s="121">
        <v>1014173</v>
      </c>
      <c r="F197" s="111">
        <v>10548</v>
      </c>
      <c r="G197" s="85">
        <f t="shared" si="6"/>
        <v>1024721</v>
      </c>
      <c r="H197" s="127">
        <v>988085</v>
      </c>
      <c r="I197" s="23">
        <f t="shared" si="7"/>
        <v>-36636</v>
      </c>
      <c r="J197" s="24">
        <f t="shared" si="8"/>
        <v>-3.5799999999999998E-2</v>
      </c>
      <c r="K197" s="25" t="s">
        <v>951</v>
      </c>
      <c r="L197" s="26" t="s">
        <v>951</v>
      </c>
    </row>
    <row r="198" spans="1:12" x14ac:dyDescent="0.25">
      <c r="A198" s="42" t="s">
        <v>349</v>
      </c>
      <c r="B198" s="28" t="s">
        <v>350</v>
      </c>
      <c r="C198" s="28" t="s">
        <v>143</v>
      </c>
      <c r="D198" s="28" t="s">
        <v>357</v>
      </c>
      <c r="E198" s="121">
        <v>1583735</v>
      </c>
      <c r="F198" s="111">
        <v>16838</v>
      </c>
      <c r="G198" s="85">
        <f t="shared" si="6"/>
        <v>1600573</v>
      </c>
      <c r="H198" s="127">
        <v>1680919</v>
      </c>
      <c r="I198" s="23">
        <f t="shared" si="7"/>
        <v>80346</v>
      </c>
      <c r="J198" s="24">
        <f t="shared" si="8"/>
        <v>5.0200000000000002E-2</v>
      </c>
      <c r="K198" s="25" t="s">
        <v>951</v>
      </c>
      <c r="L198" s="26" t="s">
        <v>951</v>
      </c>
    </row>
    <row r="199" spans="1:12" x14ac:dyDescent="0.25">
      <c r="A199" s="42" t="s">
        <v>358</v>
      </c>
      <c r="B199" s="28" t="s">
        <v>359</v>
      </c>
      <c r="C199" s="28" t="s">
        <v>26</v>
      </c>
      <c r="D199" s="28" t="s">
        <v>360</v>
      </c>
      <c r="E199" s="121">
        <v>669242</v>
      </c>
      <c r="F199" s="111">
        <v>12696</v>
      </c>
      <c r="G199" s="85">
        <f t="shared" si="6"/>
        <v>681938</v>
      </c>
      <c r="H199" s="127">
        <v>681563</v>
      </c>
      <c r="I199" s="23">
        <f t="shared" si="7"/>
        <v>-375</v>
      </c>
      <c r="J199" s="24">
        <f t="shared" si="8"/>
        <v>-5.0000000000000001E-4</v>
      </c>
      <c r="K199" s="25" t="s">
        <v>951</v>
      </c>
      <c r="L199" s="26" t="s">
        <v>951</v>
      </c>
    </row>
    <row r="200" spans="1:12" x14ac:dyDescent="0.25">
      <c r="A200" s="42" t="s">
        <v>358</v>
      </c>
      <c r="B200" s="28" t="s">
        <v>359</v>
      </c>
      <c r="C200" s="28" t="s">
        <v>82</v>
      </c>
      <c r="D200" s="28" t="s">
        <v>361</v>
      </c>
      <c r="E200" s="121">
        <v>1440330</v>
      </c>
      <c r="F200" s="111">
        <v>18571</v>
      </c>
      <c r="G200" s="85">
        <f t="shared" si="6"/>
        <v>1458901</v>
      </c>
      <c r="H200" s="127">
        <v>1362839</v>
      </c>
      <c r="I200" s="23">
        <f t="shared" si="7"/>
        <v>-96062</v>
      </c>
      <c r="J200" s="24">
        <f t="shared" si="8"/>
        <v>-6.5799999999999997E-2</v>
      </c>
      <c r="K200" s="25" t="s">
        <v>951</v>
      </c>
      <c r="L200" s="26" t="s">
        <v>951</v>
      </c>
    </row>
    <row r="201" spans="1:12" x14ac:dyDescent="0.25">
      <c r="A201" s="42" t="s">
        <v>358</v>
      </c>
      <c r="B201" s="28" t="s">
        <v>359</v>
      </c>
      <c r="C201" s="28" t="s">
        <v>170</v>
      </c>
      <c r="D201" s="28" t="s">
        <v>362</v>
      </c>
      <c r="E201" s="121">
        <v>2997146</v>
      </c>
      <c r="F201" s="111">
        <v>44009</v>
      </c>
      <c r="G201" s="85">
        <f t="shared" si="6"/>
        <v>3041155</v>
      </c>
      <c r="H201" s="127">
        <v>3080941</v>
      </c>
      <c r="I201" s="23">
        <f t="shared" si="7"/>
        <v>39786</v>
      </c>
      <c r="J201" s="24">
        <f t="shared" si="8"/>
        <v>1.3100000000000001E-2</v>
      </c>
      <c r="K201" s="25" t="s">
        <v>951</v>
      </c>
      <c r="L201" s="26" t="s">
        <v>951</v>
      </c>
    </row>
    <row r="202" spans="1:12" x14ac:dyDescent="0.25">
      <c r="A202" s="42" t="s">
        <v>358</v>
      </c>
      <c r="B202" s="28" t="s">
        <v>359</v>
      </c>
      <c r="C202" s="28" t="s">
        <v>86</v>
      </c>
      <c r="D202" s="28" t="s">
        <v>363</v>
      </c>
      <c r="E202" s="121">
        <v>17268</v>
      </c>
      <c r="F202" s="111">
        <v>0</v>
      </c>
      <c r="G202" s="85">
        <f t="shared" ref="G202:G265" si="9">SUM(E202+F202)</f>
        <v>17268</v>
      </c>
      <c r="H202" s="127">
        <v>16263</v>
      </c>
      <c r="I202" s="23">
        <f t="shared" ref="I202:I265" si="10">SUM(H202-G202)</f>
        <v>-1005</v>
      </c>
      <c r="J202" s="24">
        <f t="shared" ref="J202:J265" si="11">ROUND(I202/G202,4)</f>
        <v>-5.8200000000000002E-2</v>
      </c>
      <c r="K202" s="25">
        <v>1</v>
      </c>
      <c r="L202" s="26">
        <v>1</v>
      </c>
    </row>
    <row r="203" spans="1:12" x14ac:dyDescent="0.25">
      <c r="A203" s="42" t="s">
        <v>358</v>
      </c>
      <c r="B203" s="28" t="s">
        <v>359</v>
      </c>
      <c r="C203" s="28" t="s">
        <v>332</v>
      </c>
      <c r="D203" s="28" t="s">
        <v>364</v>
      </c>
      <c r="E203" s="121">
        <v>252026</v>
      </c>
      <c r="F203" s="111">
        <v>11026</v>
      </c>
      <c r="G203" s="85">
        <f t="shared" si="9"/>
        <v>263052</v>
      </c>
      <c r="H203" s="127">
        <v>292258</v>
      </c>
      <c r="I203" s="23">
        <f t="shared" si="10"/>
        <v>29206</v>
      </c>
      <c r="J203" s="24">
        <f t="shared" si="11"/>
        <v>0.111</v>
      </c>
      <c r="K203" s="25" t="s">
        <v>951</v>
      </c>
      <c r="L203" s="26" t="s">
        <v>951</v>
      </c>
    </row>
    <row r="204" spans="1:12" x14ac:dyDescent="0.25">
      <c r="A204" s="42" t="s">
        <v>365</v>
      </c>
      <c r="B204" s="28" t="s">
        <v>366</v>
      </c>
      <c r="C204" s="28" t="s">
        <v>26</v>
      </c>
      <c r="D204" s="28" t="s">
        <v>367</v>
      </c>
      <c r="E204" s="121">
        <v>1479274</v>
      </c>
      <c r="F204" s="111">
        <v>16418</v>
      </c>
      <c r="G204" s="85">
        <f t="shared" si="9"/>
        <v>1495692</v>
      </c>
      <c r="H204" s="127">
        <v>1777077</v>
      </c>
      <c r="I204" s="23">
        <f t="shared" si="10"/>
        <v>281385</v>
      </c>
      <c r="J204" s="24">
        <f t="shared" si="11"/>
        <v>0.18809999999999999</v>
      </c>
      <c r="K204" s="25" t="s">
        <v>951</v>
      </c>
      <c r="L204" s="26" t="s">
        <v>951</v>
      </c>
    </row>
    <row r="205" spans="1:12" x14ac:dyDescent="0.25">
      <c r="A205" s="42" t="s">
        <v>365</v>
      </c>
      <c r="B205" s="28" t="s">
        <v>366</v>
      </c>
      <c r="C205" s="28" t="s">
        <v>368</v>
      </c>
      <c r="D205" s="28" t="s">
        <v>369</v>
      </c>
      <c r="E205" s="121">
        <v>487244</v>
      </c>
      <c r="F205" s="111">
        <v>7799</v>
      </c>
      <c r="G205" s="85">
        <f t="shared" si="9"/>
        <v>495043</v>
      </c>
      <c r="H205" s="127">
        <v>481346</v>
      </c>
      <c r="I205" s="23">
        <f t="shared" si="10"/>
        <v>-13697</v>
      </c>
      <c r="J205" s="24">
        <f t="shared" si="11"/>
        <v>-2.7699999999999999E-2</v>
      </c>
      <c r="K205" s="25" t="s">
        <v>951</v>
      </c>
      <c r="L205" s="26" t="s">
        <v>951</v>
      </c>
    </row>
    <row r="206" spans="1:12" x14ac:dyDescent="0.25">
      <c r="A206" s="42" t="s">
        <v>365</v>
      </c>
      <c r="B206" s="28" t="s">
        <v>366</v>
      </c>
      <c r="C206" s="28" t="s">
        <v>251</v>
      </c>
      <c r="D206" s="28" t="s">
        <v>370</v>
      </c>
      <c r="E206" s="121">
        <v>11769137</v>
      </c>
      <c r="F206" s="111">
        <v>137317</v>
      </c>
      <c r="G206" s="85">
        <f t="shared" si="9"/>
        <v>11906454</v>
      </c>
      <c r="H206" s="127">
        <v>11255169</v>
      </c>
      <c r="I206" s="23">
        <f t="shared" si="10"/>
        <v>-651285</v>
      </c>
      <c r="J206" s="24">
        <f t="shared" si="11"/>
        <v>-5.4699999999999999E-2</v>
      </c>
      <c r="K206" s="25" t="s">
        <v>951</v>
      </c>
      <c r="L206" s="26" t="s">
        <v>951</v>
      </c>
    </row>
    <row r="207" spans="1:12" x14ac:dyDescent="0.25">
      <c r="A207" s="42" t="s">
        <v>365</v>
      </c>
      <c r="B207" s="28" t="s">
        <v>366</v>
      </c>
      <c r="C207" s="28" t="s">
        <v>20</v>
      </c>
      <c r="D207" s="28" t="s">
        <v>371</v>
      </c>
      <c r="E207" s="121">
        <v>242561</v>
      </c>
      <c r="F207" s="111">
        <v>5004</v>
      </c>
      <c r="G207" s="85">
        <f t="shared" si="9"/>
        <v>247565</v>
      </c>
      <c r="H207" s="127">
        <v>182441</v>
      </c>
      <c r="I207" s="23">
        <f t="shared" si="10"/>
        <v>-65124</v>
      </c>
      <c r="J207" s="24">
        <f t="shared" si="11"/>
        <v>-0.2631</v>
      </c>
      <c r="K207" s="25" t="s">
        <v>951</v>
      </c>
      <c r="L207" s="26" t="s">
        <v>951</v>
      </c>
    </row>
    <row r="208" spans="1:12" x14ac:dyDescent="0.25">
      <c r="A208" s="42" t="s">
        <v>365</v>
      </c>
      <c r="B208" s="28" t="s">
        <v>366</v>
      </c>
      <c r="C208" s="28" t="s">
        <v>170</v>
      </c>
      <c r="D208" s="28" t="s">
        <v>372</v>
      </c>
      <c r="E208" s="121">
        <v>630838</v>
      </c>
      <c r="F208" s="111">
        <v>7387</v>
      </c>
      <c r="G208" s="85">
        <f t="shared" si="9"/>
        <v>638225</v>
      </c>
      <c r="H208" s="127">
        <v>588358</v>
      </c>
      <c r="I208" s="23">
        <f t="shared" si="10"/>
        <v>-49867</v>
      </c>
      <c r="J208" s="24">
        <f t="shared" si="11"/>
        <v>-7.8100000000000003E-2</v>
      </c>
      <c r="K208" s="25" t="s">
        <v>951</v>
      </c>
      <c r="L208" s="26" t="s">
        <v>951</v>
      </c>
    </row>
    <row r="209" spans="1:12" x14ac:dyDescent="0.25">
      <c r="A209" s="42" t="s">
        <v>365</v>
      </c>
      <c r="B209" s="28" t="s">
        <v>366</v>
      </c>
      <c r="C209" s="28" t="s">
        <v>332</v>
      </c>
      <c r="D209" s="28" t="s">
        <v>373</v>
      </c>
      <c r="E209" s="121">
        <v>1069923</v>
      </c>
      <c r="F209" s="111">
        <v>11673</v>
      </c>
      <c r="G209" s="85">
        <f t="shared" si="9"/>
        <v>1081596</v>
      </c>
      <c r="H209" s="127">
        <v>1057350</v>
      </c>
      <c r="I209" s="23">
        <f t="shared" si="10"/>
        <v>-24246</v>
      </c>
      <c r="J209" s="24">
        <f t="shared" si="11"/>
        <v>-2.24E-2</v>
      </c>
      <c r="K209" s="25" t="s">
        <v>951</v>
      </c>
      <c r="L209" s="26" t="s">
        <v>951</v>
      </c>
    </row>
    <row r="210" spans="1:12" x14ac:dyDescent="0.25">
      <c r="A210" s="42" t="s">
        <v>374</v>
      </c>
      <c r="B210" s="28" t="s">
        <v>375</v>
      </c>
      <c r="C210" s="28" t="s">
        <v>176</v>
      </c>
      <c r="D210" s="28" t="s">
        <v>376</v>
      </c>
      <c r="E210" s="121">
        <v>441296</v>
      </c>
      <c r="F210" s="111">
        <v>4484</v>
      </c>
      <c r="G210" s="85">
        <f t="shared" si="9"/>
        <v>445780</v>
      </c>
      <c r="H210" s="127">
        <v>518794</v>
      </c>
      <c r="I210" s="23">
        <f t="shared" si="10"/>
        <v>73014</v>
      </c>
      <c r="J210" s="24">
        <f t="shared" si="11"/>
        <v>0.1638</v>
      </c>
      <c r="K210" s="25" t="s">
        <v>951</v>
      </c>
      <c r="L210" s="26" t="s">
        <v>951</v>
      </c>
    </row>
    <row r="211" spans="1:12" x14ac:dyDescent="0.25">
      <c r="A211" s="42" t="s">
        <v>374</v>
      </c>
      <c r="B211" s="28" t="s">
        <v>375</v>
      </c>
      <c r="C211" s="28" t="s">
        <v>26</v>
      </c>
      <c r="D211" s="28" t="s">
        <v>377</v>
      </c>
      <c r="E211" s="121">
        <v>1203896</v>
      </c>
      <c r="F211" s="111">
        <v>13279</v>
      </c>
      <c r="G211" s="85">
        <f t="shared" si="9"/>
        <v>1217175</v>
      </c>
      <c r="H211" s="127">
        <v>1153811</v>
      </c>
      <c r="I211" s="23">
        <f t="shared" si="10"/>
        <v>-63364</v>
      </c>
      <c r="J211" s="24">
        <f t="shared" si="11"/>
        <v>-5.21E-2</v>
      </c>
      <c r="K211" s="25" t="s">
        <v>951</v>
      </c>
      <c r="L211" s="26" t="s">
        <v>951</v>
      </c>
    </row>
    <row r="212" spans="1:12" x14ac:dyDescent="0.25">
      <c r="A212" s="42" t="s">
        <v>374</v>
      </c>
      <c r="B212" s="28" t="s">
        <v>375</v>
      </c>
      <c r="C212" s="28" t="s">
        <v>368</v>
      </c>
      <c r="D212" s="28" t="s">
        <v>378</v>
      </c>
      <c r="E212" s="121">
        <v>1747742</v>
      </c>
      <c r="F212" s="111">
        <v>20942</v>
      </c>
      <c r="G212" s="85">
        <f t="shared" si="9"/>
        <v>1768684</v>
      </c>
      <c r="H212" s="127">
        <v>1828344</v>
      </c>
      <c r="I212" s="23">
        <f t="shared" si="10"/>
        <v>59660</v>
      </c>
      <c r="J212" s="24">
        <f t="shared" si="11"/>
        <v>3.3700000000000001E-2</v>
      </c>
      <c r="K212" s="25" t="s">
        <v>951</v>
      </c>
      <c r="L212" s="26" t="s">
        <v>951</v>
      </c>
    </row>
    <row r="213" spans="1:12" x14ac:dyDescent="0.25">
      <c r="A213" s="42" t="s">
        <v>374</v>
      </c>
      <c r="B213" s="28" t="s">
        <v>375</v>
      </c>
      <c r="C213" s="28" t="s">
        <v>379</v>
      </c>
      <c r="D213" s="28" t="s">
        <v>380</v>
      </c>
      <c r="E213" s="121">
        <v>1581773</v>
      </c>
      <c r="F213" s="111">
        <v>19676</v>
      </c>
      <c r="G213" s="85">
        <f t="shared" si="9"/>
        <v>1601449</v>
      </c>
      <c r="H213" s="127">
        <v>1705125</v>
      </c>
      <c r="I213" s="23">
        <f t="shared" si="10"/>
        <v>103676</v>
      </c>
      <c r="J213" s="24">
        <f t="shared" si="11"/>
        <v>6.4699999999999994E-2</v>
      </c>
      <c r="K213" s="25" t="s">
        <v>951</v>
      </c>
      <c r="L213" s="26" t="s">
        <v>951</v>
      </c>
    </row>
    <row r="214" spans="1:12" x14ac:dyDescent="0.25">
      <c r="A214" s="42" t="s">
        <v>381</v>
      </c>
      <c r="B214" s="28" t="s">
        <v>382</v>
      </c>
      <c r="C214" s="28" t="s">
        <v>383</v>
      </c>
      <c r="D214" s="28" t="s">
        <v>384</v>
      </c>
      <c r="E214" s="121">
        <v>322439</v>
      </c>
      <c r="F214" s="111">
        <v>4771</v>
      </c>
      <c r="G214" s="85">
        <f t="shared" si="9"/>
        <v>327210</v>
      </c>
      <c r="H214" s="127">
        <v>336323</v>
      </c>
      <c r="I214" s="23">
        <f t="shared" si="10"/>
        <v>9113</v>
      </c>
      <c r="J214" s="24">
        <f t="shared" si="11"/>
        <v>2.7900000000000001E-2</v>
      </c>
      <c r="K214" s="25" t="s">
        <v>951</v>
      </c>
      <c r="L214" s="26" t="s">
        <v>951</v>
      </c>
    </row>
    <row r="215" spans="1:12" x14ac:dyDescent="0.25">
      <c r="A215" s="42" t="s">
        <v>381</v>
      </c>
      <c r="B215" s="28" t="s">
        <v>382</v>
      </c>
      <c r="C215" s="28" t="s">
        <v>153</v>
      </c>
      <c r="D215" s="28" t="s">
        <v>385</v>
      </c>
      <c r="E215" s="121">
        <v>314000</v>
      </c>
      <c r="F215" s="111">
        <v>4495</v>
      </c>
      <c r="G215" s="85">
        <f t="shared" si="9"/>
        <v>318495</v>
      </c>
      <c r="H215" s="127">
        <v>304840</v>
      </c>
      <c r="I215" s="23">
        <f t="shared" si="10"/>
        <v>-13655</v>
      </c>
      <c r="J215" s="24">
        <f t="shared" si="11"/>
        <v>-4.2900000000000001E-2</v>
      </c>
      <c r="K215" s="25" t="s">
        <v>951</v>
      </c>
      <c r="L215" s="26" t="s">
        <v>951</v>
      </c>
    </row>
    <row r="216" spans="1:12" x14ac:dyDescent="0.25">
      <c r="A216" s="42" t="s">
        <v>381</v>
      </c>
      <c r="B216" s="28" t="s">
        <v>382</v>
      </c>
      <c r="C216" s="28" t="s">
        <v>57</v>
      </c>
      <c r="D216" s="28" t="s">
        <v>386</v>
      </c>
      <c r="E216" s="121">
        <v>121518</v>
      </c>
      <c r="F216" s="111">
        <v>6874</v>
      </c>
      <c r="G216" s="85">
        <f t="shared" si="9"/>
        <v>128392</v>
      </c>
      <c r="H216" s="127">
        <v>88884</v>
      </c>
      <c r="I216" s="23">
        <f t="shared" si="10"/>
        <v>-39508</v>
      </c>
      <c r="J216" s="24">
        <f t="shared" si="11"/>
        <v>-0.30769999999999997</v>
      </c>
      <c r="K216" s="25">
        <v>1</v>
      </c>
      <c r="L216" s="26" t="s">
        <v>951</v>
      </c>
    </row>
    <row r="217" spans="1:12" x14ac:dyDescent="0.25">
      <c r="A217" s="42" t="s">
        <v>381</v>
      </c>
      <c r="B217" s="28" t="s">
        <v>382</v>
      </c>
      <c r="C217" s="28" t="s">
        <v>95</v>
      </c>
      <c r="D217" s="28" t="s">
        <v>387</v>
      </c>
      <c r="E217" s="121">
        <v>2899191</v>
      </c>
      <c r="F217" s="111">
        <v>35904</v>
      </c>
      <c r="G217" s="85">
        <f t="shared" si="9"/>
        <v>2935095</v>
      </c>
      <c r="H217" s="127">
        <v>2919988</v>
      </c>
      <c r="I217" s="23">
        <f t="shared" si="10"/>
        <v>-15107</v>
      </c>
      <c r="J217" s="24">
        <f t="shared" si="11"/>
        <v>-5.1000000000000004E-3</v>
      </c>
      <c r="K217" s="25" t="s">
        <v>951</v>
      </c>
      <c r="L217" s="26" t="s">
        <v>951</v>
      </c>
    </row>
    <row r="218" spans="1:12" x14ac:dyDescent="0.25">
      <c r="A218" s="42" t="s">
        <v>381</v>
      </c>
      <c r="B218" s="28" t="s">
        <v>382</v>
      </c>
      <c r="C218" s="28" t="s">
        <v>193</v>
      </c>
      <c r="D218" s="28" t="s">
        <v>388</v>
      </c>
      <c r="E218" s="121">
        <v>470630</v>
      </c>
      <c r="F218" s="111">
        <v>8185</v>
      </c>
      <c r="G218" s="85">
        <f t="shared" si="9"/>
        <v>478815</v>
      </c>
      <c r="H218" s="127">
        <v>503455</v>
      </c>
      <c r="I218" s="23">
        <f t="shared" si="10"/>
        <v>24640</v>
      </c>
      <c r="J218" s="24">
        <f t="shared" si="11"/>
        <v>5.1499999999999997E-2</v>
      </c>
      <c r="K218" s="25" t="s">
        <v>951</v>
      </c>
      <c r="L218" s="26" t="s">
        <v>951</v>
      </c>
    </row>
    <row r="219" spans="1:12" x14ac:dyDescent="0.25">
      <c r="A219" s="42" t="s">
        <v>381</v>
      </c>
      <c r="B219" s="28" t="s">
        <v>382</v>
      </c>
      <c r="C219" s="28" t="s">
        <v>170</v>
      </c>
      <c r="D219" s="28" t="s">
        <v>389</v>
      </c>
      <c r="E219" s="121">
        <v>630389</v>
      </c>
      <c r="F219" s="111">
        <v>8449</v>
      </c>
      <c r="G219" s="85">
        <f t="shared" si="9"/>
        <v>638838</v>
      </c>
      <c r="H219" s="127">
        <v>539187</v>
      </c>
      <c r="I219" s="23">
        <f t="shared" si="10"/>
        <v>-99651</v>
      </c>
      <c r="J219" s="24">
        <f t="shared" si="11"/>
        <v>-0.156</v>
      </c>
      <c r="K219" s="25" t="s">
        <v>951</v>
      </c>
      <c r="L219" s="26" t="s">
        <v>951</v>
      </c>
    </row>
    <row r="220" spans="1:12" x14ac:dyDescent="0.25">
      <c r="A220" s="42" t="s">
        <v>381</v>
      </c>
      <c r="B220" s="28" t="s">
        <v>382</v>
      </c>
      <c r="C220" s="28" t="s">
        <v>355</v>
      </c>
      <c r="D220" s="28" t="s">
        <v>390</v>
      </c>
      <c r="E220" s="121">
        <v>703034</v>
      </c>
      <c r="F220" s="111">
        <v>10727</v>
      </c>
      <c r="G220" s="85">
        <f t="shared" si="9"/>
        <v>713761</v>
      </c>
      <c r="H220" s="127">
        <v>714708</v>
      </c>
      <c r="I220" s="23">
        <f t="shared" si="10"/>
        <v>947</v>
      </c>
      <c r="J220" s="24">
        <f t="shared" si="11"/>
        <v>1.2999999999999999E-3</v>
      </c>
      <c r="K220" s="25" t="s">
        <v>951</v>
      </c>
      <c r="L220" s="26" t="s">
        <v>951</v>
      </c>
    </row>
    <row r="221" spans="1:12" x14ac:dyDescent="0.25">
      <c r="A221" s="42" t="s">
        <v>391</v>
      </c>
      <c r="B221" s="28" t="s">
        <v>392</v>
      </c>
      <c r="C221" s="28" t="s">
        <v>393</v>
      </c>
      <c r="D221" s="28" t="s">
        <v>394</v>
      </c>
      <c r="E221" s="121">
        <v>221395</v>
      </c>
      <c r="F221" s="111">
        <v>4697</v>
      </c>
      <c r="G221" s="85">
        <f t="shared" si="9"/>
        <v>226092</v>
      </c>
      <c r="H221" s="127">
        <v>94885</v>
      </c>
      <c r="I221" s="23">
        <f t="shared" si="10"/>
        <v>-131207</v>
      </c>
      <c r="J221" s="24">
        <f t="shared" si="11"/>
        <v>-0.58030000000000004</v>
      </c>
      <c r="K221" s="25">
        <v>1</v>
      </c>
      <c r="L221" s="26">
        <v>1</v>
      </c>
    </row>
    <row r="222" spans="1:12" x14ac:dyDescent="0.25">
      <c r="A222" s="42" t="s">
        <v>391</v>
      </c>
      <c r="B222" s="28" t="s">
        <v>392</v>
      </c>
      <c r="C222" s="28" t="s">
        <v>395</v>
      </c>
      <c r="D222" s="28" t="s">
        <v>396</v>
      </c>
      <c r="E222" s="121">
        <v>11269</v>
      </c>
      <c r="F222" s="111">
        <v>0</v>
      </c>
      <c r="G222" s="85">
        <f t="shared" si="9"/>
        <v>11269</v>
      </c>
      <c r="H222" s="127">
        <v>12232</v>
      </c>
      <c r="I222" s="23">
        <f t="shared" si="10"/>
        <v>963</v>
      </c>
      <c r="J222" s="24">
        <f t="shared" si="11"/>
        <v>8.5500000000000007E-2</v>
      </c>
      <c r="K222" s="25">
        <v>1</v>
      </c>
      <c r="L222" s="26">
        <v>1</v>
      </c>
    </row>
    <row r="223" spans="1:12" x14ac:dyDescent="0.25">
      <c r="A223" s="42" t="s">
        <v>391</v>
      </c>
      <c r="B223" s="28" t="s">
        <v>392</v>
      </c>
      <c r="C223" s="28" t="s">
        <v>397</v>
      </c>
      <c r="D223" s="28" t="s">
        <v>398</v>
      </c>
      <c r="E223" s="121">
        <v>4042065</v>
      </c>
      <c r="F223" s="111">
        <v>52231</v>
      </c>
      <c r="G223" s="85">
        <f t="shared" si="9"/>
        <v>4094296</v>
      </c>
      <c r="H223" s="127">
        <v>4156055</v>
      </c>
      <c r="I223" s="23">
        <f t="shared" si="10"/>
        <v>61759</v>
      </c>
      <c r="J223" s="24">
        <f t="shared" si="11"/>
        <v>1.5100000000000001E-2</v>
      </c>
      <c r="K223" s="25" t="s">
        <v>951</v>
      </c>
      <c r="L223" s="26" t="s">
        <v>951</v>
      </c>
    </row>
    <row r="224" spans="1:12" x14ac:dyDescent="0.25">
      <c r="A224" s="42" t="s">
        <v>391</v>
      </c>
      <c r="B224" s="28" t="s">
        <v>392</v>
      </c>
      <c r="C224" s="28" t="s">
        <v>399</v>
      </c>
      <c r="D224" s="28" t="s">
        <v>400</v>
      </c>
      <c r="E224" s="121">
        <v>11892948</v>
      </c>
      <c r="F224" s="111">
        <v>194979</v>
      </c>
      <c r="G224" s="85">
        <f t="shared" si="9"/>
        <v>12087927</v>
      </c>
      <c r="H224" s="127">
        <v>12048649</v>
      </c>
      <c r="I224" s="23">
        <f t="shared" si="10"/>
        <v>-39278</v>
      </c>
      <c r="J224" s="24">
        <f t="shared" si="11"/>
        <v>-3.2000000000000002E-3</v>
      </c>
      <c r="K224" s="25" t="s">
        <v>951</v>
      </c>
      <c r="L224" s="26" t="s">
        <v>951</v>
      </c>
    </row>
    <row r="225" spans="1:12" x14ac:dyDescent="0.25">
      <c r="A225" s="42" t="s">
        <v>391</v>
      </c>
      <c r="B225" s="28" t="s">
        <v>392</v>
      </c>
      <c r="C225" s="28" t="s">
        <v>401</v>
      </c>
      <c r="D225" s="28" t="s">
        <v>402</v>
      </c>
      <c r="E225" s="121">
        <v>1797628</v>
      </c>
      <c r="F225" s="111">
        <v>26127</v>
      </c>
      <c r="G225" s="85">
        <f t="shared" si="9"/>
        <v>1823755</v>
      </c>
      <c r="H225" s="127">
        <v>1990968</v>
      </c>
      <c r="I225" s="23">
        <f t="shared" si="10"/>
        <v>167213</v>
      </c>
      <c r="J225" s="24">
        <f t="shared" si="11"/>
        <v>9.1700000000000004E-2</v>
      </c>
      <c r="K225" s="25" t="s">
        <v>951</v>
      </c>
      <c r="L225" s="26" t="s">
        <v>951</v>
      </c>
    </row>
    <row r="226" spans="1:12" x14ac:dyDescent="0.25">
      <c r="A226" s="42" t="s">
        <v>391</v>
      </c>
      <c r="B226" s="28" t="s">
        <v>392</v>
      </c>
      <c r="C226" s="28" t="s">
        <v>403</v>
      </c>
      <c r="D226" s="28" t="s">
        <v>404</v>
      </c>
      <c r="E226" s="121">
        <v>2377522</v>
      </c>
      <c r="F226" s="111">
        <v>31408</v>
      </c>
      <c r="G226" s="85">
        <f t="shared" si="9"/>
        <v>2408930</v>
      </c>
      <c r="H226" s="127">
        <v>1977550</v>
      </c>
      <c r="I226" s="23">
        <f t="shared" si="10"/>
        <v>-431380</v>
      </c>
      <c r="J226" s="24">
        <f t="shared" si="11"/>
        <v>-0.17910000000000001</v>
      </c>
      <c r="K226" s="25" t="s">
        <v>951</v>
      </c>
      <c r="L226" s="26" t="s">
        <v>951</v>
      </c>
    </row>
    <row r="227" spans="1:12" x14ac:dyDescent="0.25">
      <c r="A227" s="42" t="s">
        <v>405</v>
      </c>
      <c r="B227" s="28" t="s">
        <v>406</v>
      </c>
      <c r="C227" s="28" t="s">
        <v>57</v>
      </c>
      <c r="D227" s="28" t="s">
        <v>407</v>
      </c>
      <c r="E227" s="121">
        <v>236477</v>
      </c>
      <c r="F227" s="111">
        <v>4373</v>
      </c>
      <c r="G227" s="85">
        <f t="shared" si="9"/>
        <v>240850</v>
      </c>
      <c r="H227" s="127">
        <v>295063</v>
      </c>
      <c r="I227" s="23">
        <f t="shared" si="10"/>
        <v>54213</v>
      </c>
      <c r="J227" s="24">
        <f t="shared" si="11"/>
        <v>0.22509999999999999</v>
      </c>
      <c r="K227" s="25" t="s">
        <v>951</v>
      </c>
      <c r="L227" s="26" t="s">
        <v>951</v>
      </c>
    </row>
    <row r="228" spans="1:12" x14ac:dyDescent="0.25">
      <c r="A228" s="42" t="s">
        <v>405</v>
      </c>
      <c r="B228" s="28" t="s">
        <v>406</v>
      </c>
      <c r="C228" s="28" t="s">
        <v>79</v>
      </c>
      <c r="D228" s="28" t="s">
        <v>408</v>
      </c>
      <c r="E228" s="121">
        <v>519583</v>
      </c>
      <c r="F228" s="111">
        <v>12126</v>
      </c>
      <c r="G228" s="85">
        <f t="shared" si="9"/>
        <v>531709</v>
      </c>
      <c r="H228" s="127">
        <v>239102</v>
      </c>
      <c r="I228" s="23">
        <f t="shared" si="10"/>
        <v>-292607</v>
      </c>
      <c r="J228" s="24">
        <f t="shared" si="11"/>
        <v>-0.55030000000000001</v>
      </c>
      <c r="K228" s="25" t="s">
        <v>951</v>
      </c>
      <c r="L228" s="26" t="s">
        <v>951</v>
      </c>
    </row>
    <row r="229" spans="1:12" x14ac:dyDescent="0.25">
      <c r="A229" s="42" t="s">
        <v>405</v>
      </c>
      <c r="B229" s="28" t="s">
        <v>406</v>
      </c>
      <c r="C229" s="28" t="s">
        <v>37</v>
      </c>
      <c r="D229" s="28" t="s">
        <v>409</v>
      </c>
      <c r="E229" s="121">
        <v>2741393</v>
      </c>
      <c r="F229" s="111">
        <v>54072</v>
      </c>
      <c r="G229" s="85">
        <f t="shared" si="9"/>
        <v>2795465</v>
      </c>
      <c r="H229" s="127">
        <v>2267351</v>
      </c>
      <c r="I229" s="23">
        <f t="shared" si="10"/>
        <v>-528114</v>
      </c>
      <c r="J229" s="24">
        <f t="shared" si="11"/>
        <v>-0.18890000000000001</v>
      </c>
      <c r="K229" s="25" t="s">
        <v>951</v>
      </c>
      <c r="L229" s="26" t="s">
        <v>951</v>
      </c>
    </row>
    <row r="230" spans="1:12" x14ac:dyDescent="0.25">
      <c r="A230" s="42" t="s">
        <v>405</v>
      </c>
      <c r="B230" s="28" t="s">
        <v>406</v>
      </c>
      <c r="C230" s="28" t="s">
        <v>168</v>
      </c>
      <c r="D230" s="28" t="s">
        <v>410</v>
      </c>
      <c r="E230" s="121">
        <v>2067208</v>
      </c>
      <c r="F230" s="111">
        <v>37133</v>
      </c>
      <c r="G230" s="85">
        <f t="shared" si="9"/>
        <v>2104341</v>
      </c>
      <c r="H230" s="127">
        <v>2037612</v>
      </c>
      <c r="I230" s="23">
        <f t="shared" si="10"/>
        <v>-66729</v>
      </c>
      <c r="J230" s="24">
        <f t="shared" si="11"/>
        <v>-3.1699999999999999E-2</v>
      </c>
      <c r="K230" s="25" t="s">
        <v>951</v>
      </c>
      <c r="L230" s="26" t="s">
        <v>951</v>
      </c>
    </row>
    <row r="231" spans="1:12" x14ac:dyDescent="0.25">
      <c r="A231" s="42" t="s">
        <v>405</v>
      </c>
      <c r="B231" s="28" t="s">
        <v>406</v>
      </c>
      <c r="C231" s="28" t="s">
        <v>411</v>
      </c>
      <c r="D231" s="28" t="s">
        <v>412</v>
      </c>
      <c r="E231" s="121">
        <v>151323</v>
      </c>
      <c r="F231" s="111">
        <v>9295</v>
      </c>
      <c r="G231" s="85">
        <f t="shared" si="9"/>
        <v>160618</v>
      </c>
      <c r="H231" s="127">
        <v>74933</v>
      </c>
      <c r="I231" s="23">
        <f t="shared" si="10"/>
        <v>-85685</v>
      </c>
      <c r="J231" s="24">
        <f t="shared" si="11"/>
        <v>-0.53349999999999997</v>
      </c>
      <c r="K231" s="25">
        <v>1</v>
      </c>
      <c r="L231" s="26">
        <v>1</v>
      </c>
    </row>
    <row r="232" spans="1:12" x14ac:dyDescent="0.25">
      <c r="A232" s="42" t="s">
        <v>405</v>
      </c>
      <c r="B232" s="28" t="s">
        <v>406</v>
      </c>
      <c r="C232" s="28" t="s">
        <v>73</v>
      </c>
      <c r="D232" s="28" t="s">
        <v>413</v>
      </c>
      <c r="E232" s="121">
        <v>46311</v>
      </c>
      <c r="F232" s="111">
        <v>6685</v>
      </c>
      <c r="G232" s="85">
        <f t="shared" si="9"/>
        <v>52996</v>
      </c>
      <c r="H232" s="127">
        <v>24765</v>
      </c>
      <c r="I232" s="23">
        <f t="shared" si="10"/>
        <v>-28231</v>
      </c>
      <c r="J232" s="24">
        <f t="shared" si="11"/>
        <v>-0.53269999999999995</v>
      </c>
      <c r="K232" s="25">
        <v>1</v>
      </c>
      <c r="L232" s="26">
        <v>1</v>
      </c>
    </row>
    <row r="233" spans="1:12" x14ac:dyDescent="0.25">
      <c r="A233" s="42" t="s">
        <v>414</v>
      </c>
      <c r="B233" s="28" t="s">
        <v>415</v>
      </c>
      <c r="C233" s="28" t="s">
        <v>26</v>
      </c>
      <c r="D233" s="28" t="s">
        <v>416</v>
      </c>
      <c r="E233" s="121">
        <v>2441731</v>
      </c>
      <c r="F233" s="111">
        <v>31900</v>
      </c>
      <c r="G233" s="85">
        <f t="shared" si="9"/>
        <v>2473631</v>
      </c>
      <c r="H233" s="127">
        <v>2489327</v>
      </c>
      <c r="I233" s="23">
        <f t="shared" si="10"/>
        <v>15696</v>
      </c>
      <c r="J233" s="24">
        <f t="shared" si="11"/>
        <v>6.3E-3</v>
      </c>
      <c r="K233" s="25" t="s">
        <v>951</v>
      </c>
      <c r="L233" s="26" t="s">
        <v>951</v>
      </c>
    </row>
    <row r="234" spans="1:12" x14ac:dyDescent="0.25">
      <c r="A234" s="42" t="s">
        <v>414</v>
      </c>
      <c r="B234" s="28" t="s">
        <v>415</v>
      </c>
      <c r="C234" s="28" t="s">
        <v>57</v>
      </c>
      <c r="D234" s="28" t="s">
        <v>417</v>
      </c>
      <c r="E234" s="121">
        <v>190920</v>
      </c>
      <c r="F234" s="111">
        <v>4619</v>
      </c>
      <c r="G234" s="85">
        <f t="shared" si="9"/>
        <v>195539</v>
      </c>
      <c r="H234" s="127">
        <v>289647</v>
      </c>
      <c r="I234" s="23">
        <f t="shared" si="10"/>
        <v>94108</v>
      </c>
      <c r="J234" s="24">
        <f t="shared" si="11"/>
        <v>0.48130000000000001</v>
      </c>
      <c r="K234" s="25" t="s">
        <v>951</v>
      </c>
      <c r="L234" s="26" t="s">
        <v>951</v>
      </c>
    </row>
    <row r="235" spans="1:12" x14ac:dyDescent="0.25">
      <c r="A235" s="42" t="s">
        <v>414</v>
      </c>
      <c r="B235" s="28" t="s">
        <v>415</v>
      </c>
      <c r="C235" s="28" t="s">
        <v>79</v>
      </c>
      <c r="D235" s="28" t="s">
        <v>418</v>
      </c>
      <c r="E235" s="121">
        <v>546425</v>
      </c>
      <c r="F235" s="111">
        <v>13214</v>
      </c>
      <c r="G235" s="85">
        <f t="shared" si="9"/>
        <v>559639</v>
      </c>
      <c r="H235" s="127">
        <v>484287</v>
      </c>
      <c r="I235" s="23">
        <f t="shared" si="10"/>
        <v>-75352</v>
      </c>
      <c r="J235" s="24">
        <f t="shared" si="11"/>
        <v>-0.1346</v>
      </c>
      <c r="K235" s="25" t="s">
        <v>951</v>
      </c>
      <c r="L235" s="26" t="s">
        <v>951</v>
      </c>
    </row>
    <row r="236" spans="1:12" x14ac:dyDescent="0.25">
      <c r="A236" s="42" t="s">
        <v>414</v>
      </c>
      <c r="B236" s="28" t="s">
        <v>415</v>
      </c>
      <c r="C236" s="28" t="s">
        <v>16</v>
      </c>
      <c r="D236" s="28" t="s">
        <v>419</v>
      </c>
      <c r="E236" s="121">
        <v>1485970</v>
      </c>
      <c r="F236" s="111">
        <v>21819</v>
      </c>
      <c r="G236" s="85">
        <f t="shared" si="9"/>
        <v>1507789</v>
      </c>
      <c r="H236" s="127">
        <v>1576645</v>
      </c>
      <c r="I236" s="23">
        <f t="shared" si="10"/>
        <v>68856</v>
      </c>
      <c r="J236" s="24">
        <f t="shared" si="11"/>
        <v>4.5699999999999998E-2</v>
      </c>
      <c r="K236" s="25" t="s">
        <v>951</v>
      </c>
      <c r="L236" s="26" t="s">
        <v>951</v>
      </c>
    </row>
    <row r="237" spans="1:12" x14ac:dyDescent="0.25">
      <c r="A237" s="42" t="s">
        <v>420</v>
      </c>
      <c r="B237" s="28" t="s">
        <v>421</v>
      </c>
      <c r="C237" s="28" t="s">
        <v>26</v>
      </c>
      <c r="D237" s="28" t="s">
        <v>422</v>
      </c>
      <c r="E237" s="121">
        <v>2637635</v>
      </c>
      <c r="F237" s="111">
        <v>34243</v>
      </c>
      <c r="G237" s="85">
        <f t="shared" si="9"/>
        <v>2671878</v>
      </c>
      <c r="H237" s="127">
        <v>2721147</v>
      </c>
      <c r="I237" s="23">
        <f t="shared" si="10"/>
        <v>49269</v>
      </c>
      <c r="J237" s="24">
        <f t="shared" si="11"/>
        <v>1.84E-2</v>
      </c>
      <c r="K237" s="25" t="s">
        <v>951</v>
      </c>
      <c r="L237" s="26" t="s">
        <v>951</v>
      </c>
    </row>
    <row r="238" spans="1:12" x14ac:dyDescent="0.25">
      <c r="A238" s="42" t="s">
        <v>420</v>
      </c>
      <c r="B238" s="28" t="s">
        <v>421</v>
      </c>
      <c r="C238" s="28" t="s">
        <v>57</v>
      </c>
      <c r="D238" s="28" t="s">
        <v>423</v>
      </c>
      <c r="E238" s="121">
        <v>750371</v>
      </c>
      <c r="F238" s="111">
        <v>11156</v>
      </c>
      <c r="G238" s="85">
        <f t="shared" si="9"/>
        <v>761527</v>
      </c>
      <c r="H238" s="127">
        <v>845358</v>
      </c>
      <c r="I238" s="23">
        <f t="shared" si="10"/>
        <v>83831</v>
      </c>
      <c r="J238" s="24">
        <f t="shared" si="11"/>
        <v>0.1101</v>
      </c>
      <c r="K238" s="25" t="s">
        <v>951</v>
      </c>
      <c r="L238" s="26" t="s">
        <v>951</v>
      </c>
    </row>
    <row r="239" spans="1:12" x14ac:dyDescent="0.25">
      <c r="A239" s="42" t="s">
        <v>420</v>
      </c>
      <c r="B239" s="28" t="s">
        <v>421</v>
      </c>
      <c r="C239" s="28" t="s">
        <v>79</v>
      </c>
      <c r="D239" s="28" t="s">
        <v>424</v>
      </c>
      <c r="E239" s="121">
        <v>524058</v>
      </c>
      <c r="F239" s="111">
        <v>7193</v>
      </c>
      <c r="G239" s="85">
        <f t="shared" si="9"/>
        <v>531251</v>
      </c>
      <c r="H239" s="127">
        <v>426299</v>
      </c>
      <c r="I239" s="23">
        <f t="shared" si="10"/>
        <v>-104952</v>
      </c>
      <c r="J239" s="24">
        <f t="shared" si="11"/>
        <v>-0.1976</v>
      </c>
      <c r="K239" s="25" t="s">
        <v>951</v>
      </c>
      <c r="L239" s="26" t="s">
        <v>951</v>
      </c>
    </row>
    <row r="240" spans="1:12" x14ac:dyDescent="0.25">
      <c r="A240" s="42" t="s">
        <v>420</v>
      </c>
      <c r="B240" s="28" t="s">
        <v>421</v>
      </c>
      <c r="C240" s="28" t="s">
        <v>16</v>
      </c>
      <c r="D240" s="28" t="s">
        <v>425</v>
      </c>
      <c r="E240" s="121">
        <v>469792</v>
      </c>
      <c r="F240" s="111">
        <v>7920</v>
      </c>
      <c r="G240" s="85">
        <f t="shared" si="9"/>
        <v>477712</v>
      </c>
      <c r="H240" s="127">
        <v>371420</v>
      </c>
      <c r="I240" s="23">
        <f t="shared" si="10"/>
        <v>-106292</v>
      </c>
      <c r="J240" s="24">
        <f t="shared" si="11"/>
        <v>-0.2225</v>
      </c>
      <c r="K240" s="25" t="s">
        <v>951</v>
      </c>
      <c r="L240" s="26" t="s">
        <v>951</v>
      </c>
    </row>
    <row r="241" spans="1:12" x14ac:dyDescent="0.25">
      <c r="A241" s="42" t="s">
        <v>426</v>
      </c>
      <c r="B241" s="28" t="s">
        <v>427</v>
      </c>
      <c r="C241" s="28" t="s">
        <v>201</v>
      </c>
      <c r="D241" s="28" t="s">
        <v>428</v>
      </c>
      <c r="E241" s="121">
        <v>586410</v>
      </c>
      <c r="F241" s="111">
        <v>6098</v>
      </c>
      <c r="G241" s="85">
        <f t="shared" si="9"/>
        <v>592508</v>
      </c>
      <c r="H241" s="127">
        <v>718529</v>
      </c>
      <c r="I241" s="23">
        <f t="shared" si="10"/>
        <v>126021</v>
      </c>
      <c r="J241" s="24">
        <f t="shared" si="11"/>
        <v>0.2127</v>
      </c>
      <c r="K241" s="25" t="s">
        <v>951</v>
      </c>
      <c r="L241" s="26" t="s">
        <v>951</v>
      </c>
    </row>
    <row r="242" spans="1:12" x14ac:dyDescent="0.25">
      <c r="A242" s="42" t="s">
        <v>426</v>
      </c>
      <c r="B242" s="28" t="s">
        <v>427</v>
      </c>
      <c r="C242" s="28" t="s">
        <v>429</v>
      </c>
      <c r="D242" s="28" t="s">
        <v>430</v>
      </c>
      <c r="E242" s="121">
        <v>391553</v>
      </c>
      <c r="F242" s="111">
        <v>4867</v>
      </c>
      <c r="G242" s="85">
        <f t="shared" si="9"/>
        <v>396420</v>
      </c>
      <c r="H242" s="127">
        <v>402375</v>
      </c>
      <c r="I242" s="23">
        <f t="shared" si="10"/>
        <v>5955</v>
      </c>
      <c r="J242" s="24">
        <f t="shared" si="11"/>
        <v>1.4999999999999999E-2</v>
      </c>
      <c r="K242" s="25" t="s">
        <v>951</v>
      </c>
      <c r="L242" s="26" t="s">
        <v>951</v>
      </c>
    </row>
    <row r="243" spans="1:12" x14ac:dyDescent="0.25">
      <c r="A243" s="42" t="s">
        <v>426</v>
      </c>
      <c r="B243" s="28" t="s">
        <v>427</v>
      </c>
      <c r="C243" s="28" t="s">
        <v>155</v>
      </c>
      <c r="D243" s="28" t="s">
        <v>431</v>
      </c>
      <c r="E243" s="121">
        <v>1141592</v>
      </c>
      <c r="F243" s="111">
        <v>10385</v>
      </c>
      <c r="G243" s="85">
        <f t="shared" si="9"/>
        <v>1151977</v>
      </c>
      <c r="H243" s="127">
        <v>1190408</v>
      </c>
      <c r="I243" s="23">
        <f t="shared" si="10"/>
        <v>38431</v>
      </c>
      <c r="J243" s="24">
        <f t="shared" si="11"/>
        <v>3.3399999999999999E-2</v>
      </c>
      <c r="K243" s="25" t="s">
        <v>951</v>
      </c>
      <c r="L243" s="26" t="s">
        <v>951</v>
      </c>
    </row>
    <row r="244" spans="1:12" x14ac:dyDescent="0.25">
      <c r="A244" s="42" t="s">
        <v>426</v>
      </c>
      <c r="B244" s="28" t="s">
        <v>427</v>
      </c>
      <c r="C244" s="28" t="s">
        <v>432</v>
      </c>
      <c r="D244" s="28" t="s">
        <v>433</v>
      </c>
      <c r="E244" s="121">
        <v>190251</v>
      </c>
      <c r="F244" s="111">
        <v>3019</v>
      </c>
      <c r="G244" s="85">
        <f t="shared" si="9"/>
        <v>193270</v>
      </c>
      <c r="H244" s="127">
        <v>218172</v>
      </c>
      <c r="I244" s="23">
        <f t="shared" si="10"/>
        <v>24902</v>
      </c>
      <c r="J244" s="24">
        <f t="shared" si="11"/>
        <v>0.1288</v>
      </c>
      <c r="K244" s="25" t="s">
        <v>951</v>
      </c>
      <c r="L244" s="26" t="s">
        <v>951</v>
      </c>
    </row>
    <row r="245" spans="1:12" x14ac:dyDescent="0.25">
      <c r="A245" s="42" t="s">
        <v>426</v>
      </c>
      <c r="B245" s="28" t="s">
        <v>427</v>
      </c>
      <c r="C245" s="28" t="s">
        <v>57</v>
      </c>
      <c r="D245" s="28" t="s">
        <v>434</v>
      </c>
      <c r="E245" s="121">
        <v>3503838</v>
      </c>
      <c r="F245" s="111">
        <v>42704</v>
      </c>
      <c r="G245" s="85">
        <f t="shared" si="9"/>
        <v>3546542</v>
      </c>
      <c r="H245" s="127">
        <v>3435080</v>
      </c>
      <c r="I245" s="23">
        <f t="shared" si="10"/>
        <v>-111462</v>
      </c>
      <c r="J245" s="24">
        <f t="shared" si="11"/>
        <v>-3.1399999999999997E-2</v>
      </c>
      <c r="K245" s="25" t="s">
        <v>951</v>
      </c>
      <c r="L245" s="26" t="s">
        <v>951</v>
      </c>
    </row>
    <row r="246" spans="1:12" x14ac:dyDescent="0.25">
      <c r="A246" s="42" t="s">
        <v>426</v>
      </c>
      <c r="B246" s="28" t="s">
        <v>427</v>
      </c>
      <c r="C246" s="28" t="s">
        <v>79</v>
      </c>
      <c r="D246" s="28" t="s">
        <v>435</v>
      </c>
      <c r="E246" s="121">
        <v>4060643</v>
      </c>
      <c r="F246" s="111">
        <v>41360</v>
      </c>
      <c r="G246" s="85">
        <f t="shared" si="9"/>
        <v>4102003</v>
      </c>
      <c r="H246" s="127">
        <v>3986596</v>
      </c>
      <c r="I246" s="23">
        <f t="shared" si="10"/>
        <v>-115407</v>
      </c>
      <c r="J246" s="24">
        <f t="shared" si="11"/>
        <v>-2.81E-2</v>
      </c>
      <c r="K246" s="25" t="s">
        <v>951</v>
      </c>
      <c r="L246" s="26" t="s">
        <v>951</v>
      </c>
    </row>
    <row r="247" spans="1:12" x14ac:dyDescent="0.25">
      <c r="A247" s="42" t="s">
        <v>426</v>
      </c>
      <c r="B247" s="28" t="s">
        <v>427</v>
      </c>
      <c r="C247" s="28" t="s">
        <v>37</v>
      </c>
      <c r="D247" s="28" t="s">
        <v>436</v>
      </c>
      <c r="E247" s="121">
        <v>2715451</v>
      </c>
      <c r="F247" s="111">
        <v>30601</v>
      </c>
      <c r="G247" s="85">
        <f t="shared" si="9"/>
        <v>2746052</v>
      </c>
      <c r="H247" s="127">
        <v>2754059</v>
      </c>
      <c r="I247" s="23">
        <f t="shared" si="10"/>
        <v>8007</v>
      </c>
      <c r="J247" s="24">
        <f t="shared" si="11"/>
        <v>2.8999999999999998E-3</v>
      </c>
      <c r="K247" s="25" t="s">
        <v>951</v>
      </c>
      <c r="L247" s="26" t="s">
        <v>951</v>
      </c>
    </row>
    <row r="248" spans="1:12" x14ac:dyDescent="0.25">
      <c r="A248" s="42" t="s">
        <v>426</v>
      </c>
      <c r="B248" s="28" t="s">
        <v>427</v>
      </c>
      <c r="C248" s="28" t="s">
        <v>168</v>
      </c>
      <c r="D248" s="28" t="s">
        <v>437</v>
      </c>
      <c r="E248" s="121">
        <v>830053</v>
      </c>
      <c r="F248" s="111">
        <v>9292</v>
      </c>
      <c r="G248" s="85">
        <f t="shared" si="9"/>
        <v>839345</v>
      </c>
      <c r="H248" s="127">
        <v>859263</v>
      </c>
      <c r="I248" s="23">
        <f t="shared" si="10"/>
        <v>19918</v>
      </c>
      <c r="J248" s="24">
        <f t="shared" si="11"/>
        <v>2.3699999999999999E-2</v>
      </c>
      <c r="K248" s="25" t="s">
        <v>951</v>
      </c>
      <c r="L248" s="26" t="s">
        <v>951</v>
      </c>
    </row>
    <row r="249" spans="1:12" x14ac:dyDescent="0.25">
      <c r="A249" s="42" t="s">
        <v>426</v>
      </c>
      <c r="B249" s="28" t="s">
        <v>427</v>
      </c>
      <c r="C249" s="28" t="s">
        <v>233</v>
      </c>
      <c r="D249" s="28" t="s">
        <v>438</v>
      </c>
      <c r="E249" s="121">
        <v>945426</v>
      </c>
      <c r="F249" s="111">
        <v>12328</v>
      </c>
      <c r="G249" s="85">
        <f t="shared" si="9"/>
        <v>957754</v>
      </c>
      <c r="H249" s="127">
        <v>959149</v>
      </c>
      <c r="I249" s="23">
        <f t="shared" si="10"/>
        <v>1395</v>
      </c>
      <c r="J249" s="24">
        <f t="shared" si="11"/>
        <v>1.5E-3</v>
      </c>
      <c r="K249" s="25" t="s">
        <v>951</v>
      </c>
      <c r="L249" s="26" t="s">
        <v>951</v>
      </c>
    </row>
    <row r="250" spans="1:12" x14ac:dyDescent="0.25">
      <c r="A250" s="42" t="s">
        <v>426</v>
      </c>
      <c r="B250" s="28" t="s">
        <v>427</v>
      </c>
      <c r="C250" s="28" t="s">
        <v>95</v>
      </c>
      <c r="D250" s="28" t="s">
        <v>439</v>
      </c>
      <c r="E250" s="121">
        <v>2437950</v>
      </c>
      <c r="F250" s="111">
        <v>27240</v>
      </c>
      <c r="G250" s="85">
        <f t="shared" si="9"/>
        <v>2465190</v>
      </c>
      <c r="H250" s="127">
        <v>2356856</v>
      </c>
      <c r="I250" s="23">
        <f t="shared" si="10"/>
        <v>-108334</v>
      </c>
      <c r="J250" s="24">
        <f t="shared" si="11"/>
        <v>-4.3900000000000002E-2</v>
      </c>
      <c r="K250" s="25" t="s">
        <v>951</v>
      </c>
      <c r="L250" s="26" t="s">
        <v>951</v>
      </c>
    </row>
    <row r="251" spans="1:12" x14ac:dyDescent="0.25">
      <c r="A251" s="42" t="s">
        <v>426</v>
      </c>
      <c r="B251" s="28" t="s">
        <v>427</v>
      </c>
      <c r="C251" s="28" t="s">
        <v>43</v>
      </c>
      <c r="D251" s="28" t="s">
        <v>440</v>
      </c>
      <c r="E251" s="121">
        <v>794827</v>
      </c>
      <c r="F251" s="111">
        <v>8862</v>
      </c>
      <c r="G251" s="85">
        <f t="shared" si="9"/>
        <v>803689</v>
      </c>
      <c r="H251" s="127">
        <v>793785</v>
      </c>
      <c r="I251" s="23">
        <f t="shared" si="10"/>
        <v>-9904</v>
      </c>
      <c r="J251" s="24">
        <f t="shared" si="11"/>
        <v>-1.23E-2</v>
      </c>
      <c r="K251" s="25" t="s">
        <v>951</v>
      </c>
      <c r="L251" s="26" t="s">
        <v>951</v>
      </c>
    </row>
    <row r="252" spans="1:12" x14ac:dyDescent="0.25">
      <c r="A252" s="42" t="s">
        <v>426</v>
      </c>
      <c r="B252" s="28" t="s">
        <v>427</v>
      </c>
      <c r="C252" s="28" t="s">
        <v>193</v>
      </c>
      <c r="D252" s="28" t="s">
        <v>441</v>
      </c>
      <c r="E252" s="121">
        <v>8153246</v>
      </c>
      <c r="F252" s="111">
        <v>89775</v>
      </c>
      <c r="G252" s="85">
        <f t="shared" si="9"/>
        <v>8243021</v>
      </c>
      <c r="H252" s="127">
        <v>8153710</v>
      </c>
      <c r="I252" s="23">
        <f t="shared" si="10"/>
        <v>-89311</v>
      </c>
      <c r="J252" s="24">
        <f t="shared" si="11"/>
        <v>-1.0800000000000001E-2</v>
      </c>
      <c r="K252" s="25" t="s">
        <v>951</v>
      </c>
      <c r="L252" s="26" t="s">
        <v>951</v>
      </c>
    </row>
    <row r="253" spans="1:12" x14ac:dyDescent="0.25">
      <c r="A253" s="42" t="s">
        <v>426</v>
      </c>
      <c r="B253" s="28" t="s">
        <v>427</v>
      </c>
      <c r="C253" s="28" t="s">
        <v>442</v>
      </c>
      <c r="D253" s="28" t="s">
        <v>443</v>
      </c>
      <c r="E253" s="121">
        <v>2257362</v>
      </c>
      <c r="F253" s="111">
        <v>22200</v>
      </c>
      <c r="G253" s="85">
        <f t="shared" si="9"/>
        <v>2279562</v>
      </c>
      <c r="H253" s="127">
        <v>2178880</v>
      </c>
      <c r="I253" s="23">
        <f t="shared" si="10"/>
        <v>-100682</v>
      </c>
      <c r="J253" s="24">
        <f t="shared" si="11"/>
        <v>-4.4200000000000003E-2</v>
      </c>
      <c r="K253" s="25" t="s">
        <v>951</v>
      </c>
      <c r="L253" s="26" t="s">
        <v>951</v>
      </c>
    </row>
    <row r="254" spans="1:12" x14ac:dyDescent="0.25">
      <c r="A254" s="42" t="s">
        <v>426</v>
      </c>
      <c r="B254" s="28" t="s">
        <v>427</v>
      </c>
      <c r="C254" s="28" t="s">
        <v>444</v>
      </c>
      <c r="D254" s="28" t="s">
        <v>445</v>
      </c>
      <c r="E254" s="121">
        <v>2500889</v>
      </c>
      <c r="F254" s="111">
        <v>24023</v>
      </c>
      <c r="G254" s="85">
        <f t="shared" si="9"/>
        <v>2524912</v>
      </c>
      <c r="H254" s="127">
        <v>2355839</v>
      </c>
      <c r="I254" s="23">
        <f t="shared" si="10"/>
        <v>-169073</v>
      </c>
      <c r="J254" s="24">
        <f t="shared" si="11"/>
        <v>-6.7000000000000004E-2</v>
      </c>
      <c r="K254" s="25" t="s">
        <v>951</v>
      </c>
      <c r="L254" s="26" t="s">
        <v>951</v>
      </c>
    </row>
    <row r="255" spans="1:12" x14ac:dyDescent="0.25">
      <c r="A255" s="42" t="s">
        <v>426</v>
      </c>
      <c r="B255" s="28" t="s">
        <v>427</v>
      </c>
      <c r="C255" s="28" t="s">
        <v>446</v>
      </c>
      <c r="D255" s="28" t="s">
        <v>447</v>
      </c>
      <c r="E255" s="121">
        <v>1246485</v>
      </c>
      <c r="F255" s="111">
        <v>11945</v>
      </c>
      <c r="G255" s="85">
        <f t="shared" si="9"/>
        <v>1258430</v>
      </c>
      <c r="H255" s="127">
        <v>1270823</v>
      </c>
      <c r="I255" s="23">
        <f t="shared" si="10"/>
        <v>12393</v>
      </c>
      <c r="J255" s="24">
        <f t="shared" si="11"/>
        <v>9.7999999999999997E-3</v>
      </c>
      <c r="K255" s="25" t="s">
        <v>951</v>
      </c>
      <c r="L255" s="26" t="s">
        <v>951</v>
      </c>
    </row>
    <row r="256" spans="1:12" x14ac:dyDescent="0.25">
      <c r="A256" s="42" t="s">
        <v>426</v>
      </c>
      <c r="B256" s="28" t="s">
        <v>427</v>
      </c>
      <c r="C256" s="28" t="s">
        <v>448</v>
      </c>
      <c r="D256" s="28" t="s">
        <v>449</v>
      </c>
      <c r="E256" s="121">
        <v>2337212</v>
      </c>
      <c r="F256" s="111">
        <v>22062</v>
      </c>
      <c r="G256" s="85">
        <f t="shared" si="9"/>
        <v>2359274</v>
      </c>
      <c r="H256" s="127">
        <v>2332352</v>
      </c>
      <c r="I256" s="23">
        <f t="shared" si="10"/>
        <v>-26922</v>
      </c>
      <c r="J256" s="24">
        <f t="shared" si="11"/>
        <v>-1.14E-2</v>
      </c>
      <c r="K256" s="25" t="s">
        <v>951</v>
      </c>
      <c r="L256" s="26" t="s">
        <v>951</v>
      </c>
    </row>
    <row r="257" spans="1:12" x14ac:dyDescent="0.25">
      <c r="A257" s="42" t="s">
        <v>426</v>
      </c>
      <c r="B257" s="28" t="s">
        <v>427</v>
      </c>
      <c r="C257" s="28" t="s">
        <v>450</v>
      </c>
      <c r="D257" s="28" t="s">
        <v>451</v>
      </c>
      <c r="E257" s="121">
        <v>1518513</v>
      </c>
      <c r="F257" s="111">
        <v>15688</v>
      </c>
      <c r="G257" s="85">
        <f t="shared" si="9"/>
        <v>1534201</v>
      </c>
      <c r="H257" s="127">
        <v>1547274</v>
      </c>
      <c r="I257" s="23">
        <f t="shared" si="10"/>
        <v>13073</v>
      </c>
      <c r="J257" s="24">
        <f t="shared" si="11"/>
        <v>8.5000000000000006E-3</v>
      </c>
      <c r="K257" s="25" t="s">
        <v>951</v>
      </c>
      <c r="L257" s="26" t="s">
        <v>951</v>
      </c>
    </row>
    <row r="258" spans="1:12" x14ac:dyDescent="0.25">
      <c r="A258" s="42" t="s">
        <v>452</v>
      </c>
      <c r="B258" s="28" t="s">
        <v>453</v>
      </c>
      <c r="C258" s="28" t="s">
        <v>454</v>
      </c>
      <c r="D258" s="28" t="s">
        <v>455</v>
      </c>
      <c r="E258" s="121">
        <v>450524</v>
      </c>
      <c r="F258" s="111">
        <v>5650</v>
      </c>
      <c r="G258" s="85">
        <f t="shared" si="9"/>
        <v>456174</v>
      </c>
      <c r="H258" s="127">
        <v>446059</v>
      </c>
      <c r="I258" s="23">
        <f t="shared" si="10"/>
        <v>-10115</v>
      </c>
      <c r="J258" s="24">
        <f t="shared" si="11"/>
        <v>-2.2200000000000001E-2</v>
      </c>
      <c r="K258" s="25" t="s">
        <v>951</v>
      </c>
      <c r="L258" s="26" t="s">
        <v>951</v>
      </c>
    </row>
    <row r="259" spans="1:12" x14ac:dyDescent="0.25">
      <c r="A259" s="42" t="s">
        <v>452</v>
      </c>
      <c r="B259" s="28" t="s">
        <v>453</v>
      </c>
      <c r="C259" s="28" t="s">
        <v>26</v>
      </c>
      <c r="D259" s="28" t="s">
        <v>456</v>
      </c>
      <c r="E259" s="121">
        <v>3177601</v>
      </c>
      <c r="F259" s="111">
        <v>42309</v>
      </c>
      <c r="G259" s="85">
        <f t="shared" si="9"/>
        <v>3219910</v>
      </c>
      <c r="H259" s="127">
        <v>3162400</v>
      </c>
      <c r="I259" s="23">
        <f t="shared" si="10"/>
        <v>-57510</v>
      </c>
      <c r="J259" s="24">
        <f t="shared" si="11"/>
        <v>-1.7899999999999999E-2</v>
      </c>
      <c r="K259" s="25" t="s">
        <v>951</v>
      </c>
      <c r="L259" s="26" t="s">
        <v>951</v>
      </c>
    </row>
    <row r="260" spans="1:12" x14ac:dyDescent="0.25">
      <c r="A260" s="42" t="s">
        <v>452</v>
      </c>
      <c r="B260" s="28" t="s">
        <v>453</v>
      </c>
      <c r="C260" s="28" t="s">
        <v>79</v>
      </c>
      <c r="D260" s="28" t="s">
        <v>457</v>
      </c>
      <c r="E260" s="121">
        <v>1025424</v>
      </c>
      <c r="F260" s="111">
        <v>14710</v>
      </c>
      <c r="G260" s="85">
        <f t="shared" si="9"/>
        <v>1040134</v>
      </c>
      <c r="H260" s="127">
        <v>976508</v>
      </c>
      <c r="I260" s="23">
        <f t="shared" si="10"/>
        <v>-63626</v>
      </c>
      <c r="J260" s="24">
        <f t="shared" si="11"/>
        <v>-6.1199999999999997E-2</v>
      </c>
      <c r="K260" s="25" t="s">
        <v>951</v>
      </c>
      <c r="L260" s="26" t="s">
        <v>951</v>
      </c>
    </row>
    <row r="261" spans="1:12" x14ac:dyDescent="0.25">
      <c r="A261" s="42" t="s">
        <v>452</v>
      </c>
      <c r="B261" s="28" t="s">
        <v>453</v>
      </c>
      <c r="C261" s="28" t="s">
        <v>16</v>
      </c>
      <c r="D261" s="28" t="s">
        <v>458</v>
      </c>
      <c r="E261" s="121">
        <v>1887118</v>
      </c>
      <c r="F261" s="111">
        <v>23661</v>
      </c>
      <c r="G261" s="85">
        <f t="shared" si="9"/>
        <v>1910779</v>
      </c>
      <c r="H261" s="127">
        <v>1837848</v>
      </c>
      <c r="I261" s="23">
        <f t="shared" si="10"/>
        <v>-72931</v>
      </c>
      <c r="J261" s="24">
        <f t="shared" si="11"/>
        <v>-3.8199999999999998E-2</v>
      </c>
      <c r="K261" s="25" t="s">
        <v>951</v>
      </c>
      <c r="L261" s="26" t="s">
        <v>951</v>
      </c>
    </row>
    <row r="262" spans="1:12" x14ac:dyDescent="0.25">
      <c r="A262" s="42" t="s">
        <v>452</v>
      </c>
      <c r="B262" s="28" t="s">
        <v>453</v>
      </c>
      <c r="C262" s="28" t="s">
        <v>332</v>
      </c>
      <c r="D262" s="28" t="s">
        <v>459</v>
      </c>
      <c r="E262" s="121">
        <v>34986</v>
      </c>
      <c r="F262" s="111">
        <v>0</v>
      </c>
      <c r="G262" s="85">
        <f t="shared" si="9"/>
        <v>34986</v>
      </c>
      <c r="H262" s="127">
        <v>45352</v>
      </c>
      <c r="I262" s="23">
        <f t="shared" si="10"/>
        <v>10366</v>
      </c>
      <c r="J262" s="24">
        <f t="shared" si="11"/>
        <v>0.29630000000000001</v>
      </c>
      <c r="K262" s="25">
        <v>1</v>
      </c>
      <c r="L262" s="26">
        <v>1</v>
      </c>
    </row>
    <row r="263" spans="1:12" x14ac:dyDescent="0.25">
      <c r="A263" s="42" t="s">
        <v>452</v>
      </c>
      <c r="B263" s="28" t="s">
        <v>453</v>
      </c>
      <c r="C263" s="28" t="s">
        <v>324</v>
      </c>
      <c r="D263" s="28" t="s">
        <v>460</v>
      </c>
      <c r="E263" s="121">
        <v>2593759</v>
      </c>
      <c r="F263" s="111">
        <v>31065</v>
      </c>
      <c r="G263" s="85">
        <f t="shared" si="9"/>
        <v>2624824</v>
      </c>
      <c r="H263" s="127">
        <v>2826654</v>
      </c>
      <c r="I263" s="23">
        <f t="shared" si="10"/>
        <v>201830</v>
      </c>
      <c r="J263" s="24">
        <f t="shared" si="11"/>
        <v>7.6899999999999996E-2</v>
      </c>
      <c r="K263" s="25" t="s">
        <v>951</v>
      </c>
      <c r="L263" s="26" t="s">
        <v>951</v>
      </c>
    </row>
    <row r="264" spans="1:12" x14ac:dyDescent="0.25">
      <c r="A264" s="42" t="s">
        <v>452</v>
      </c>
      <c r="B264" s="28" t="s">
        <v>453</v>
      </c>
      <c r="C264" s="28" t="s">
        <v>461</v>
      </c>
      <c r="D264" s="28" t="s">
        <v>462</v>
      </c>
      <c r="E264" s="121">
        <v>3029013</v>
      </c>
      <c r="F264" s="111">
        <v>38585</v>
      </c>
      <c r="G264" s="85">
        <f t="shared" si="9"/>
        <v>3067598</v>
      </c>
      <c r="H264" s="127">
        <v>3010126</v>
      </c>
      <c r="I264" s="23">
        <f t="shared" si="10"/>
        <v>-57472</v>
      </c>
      <c r="J264" s="24">
        <f t="shared" si="11"/>
        <v>-1.8700000000000001E-2</v>
      </c>
      <c r="K264" s="25" t="s">
        <v>951</v>
      </c>
      <c r="L264" s="26" t="s">
        <v>951</v>
      </c>
    </row>
    <row r="265" spans="1:12" x14ac:dyDescent="0.25">
      <c r="A265" s="42" t="s">
        <v>452</v>
      </c>
      <c r="B265" s="28" t="s">
        <v>453</v>
      </c>
      <c r="C265" s="28" t="s">
        <v>73</v>
      </c>
      <c r="D265" s="28" t="s">
        <v>463</v>
      </c>
      <c r="E265" s="121">
        <v>748045</v>
      </c>
      <c r="F265" s="111">
        <v>9260</v>
      </c>
      <c r="G265" s="85">
        <f t="shared" si="9"/>
        <v>757305</v>
      </c>
      <c r="H265" s="127">
        <v>898836</v>
      </c>
      <c r="I265" s="23">
        <f t="shared" si="10"/>
        <v>141531</v>
      </c>
      <c r="J265" s="24">
        <f t="shared" si="11"/>
        <v>0.18690000000000001</v>
      </c>
      <c r="K265" s="25" t="s">
        <v>951</v>
      </c>
      <c r="L265" s="26" t="s">
        <v>951</v>
      </c>
    </row>
    <row r="266" spans="1:12" x14ac:dyDescent="0.25">
      <c r="A266" s="42" t="s">
        <v>452</v>
      </c>
      <c r="B266" s="28" t="s">
        <v>453</v>
      </c>
      <c r="C266" s="28" t="s">
        <v>464</v>
      </c>
      <c r="D266" s="28" t="s">
        <v>465</v>
      </c>
      <c r="E266" s="121">
        <v>1499079</v>
      </c>
      <c r="F266" s="111">
        <v>15951</v>
      </c>
      <c r="G266" s="85">
        <f t="shared" ref="G266:G328" si="12">SUM(E266+F266)</f>
        <v>1515030</v>
      </c>
      <c r="H266" s="127">
        <v>1408476</v>
      </c>
      <c r="I266" s="23">
        <f t="shared" ref="I266:I328" si="13">SUM(H266-G266)</f>
        <v>-106554</v>
      </c>
      <c r="J266" s="24">
        <f t="shared" ref="J266:J329" si="14">ROUND(I266/G266,4)</f>
        <v>-7.0300000000000001E-2</v>
      </c>
      <c r="K266" s="25" t="s">
        <v>951</v>
      </c>
      <c r="L266" s="26" t="s">
        <v>951</v>
      </c>
    </row>
    <row r="267" spans="1:12" x14ac:dyDescent="0.25">
      <c r="A267" s="42" t="s">
        <v>466</v>
      </c>
      <c r="B267" s="28" t="s">
        <v>467</v>
      </c>
      <c r="C267" s="28" t="s">
        <v>26</v>
      </c>
      <c r="D267" s="28" t="s">
        <v>468</v>
      </c>
      <c r="E267" s="121">
        <v>7734675</v>
      </c>
      <c r="F267" s="111">
        <v>124994</v>
      </c>
      <c r="G267" s="85">
        <f t="shared" si="12"/>
        <v>7859669</v>
      </c>
      <c r="H267" s="127">
        <v>7845617</v>
      </c>
      <c r="I267" s="23">
        <f t="shared" si="13"/>
        <v>-14052</v>
      </c>
      <c r="J267" s="24">
        <f t="shared" si="14"/>
        <v>-1.8E-3</v>
      </c>
      <c r="K267" s="25" t="s">
        <v>951</v>
      </c>
      <c r="L267" s="26" t="s">
        <v>951</v>
      </c>
    </row>
    <row r="268" spans="1:12" x14ac:dyDescent="0.25">
      <c r="A268" s="42" t="s">
        <v>466</v>
      </c>
      <c r="B268" s="28" t="s">
        <v>467</v>
      </c>
      <c r="C268" s="28" t="s">
        <v>57</v>
      </c>
      <c r="D268" s="28" t="s">
        <v>469</v>
      </c>
      <c r="E268" s="121">
        <v>1502918</v>
      </c>
      <c r="F268" s="111">
        <v>24244</v>
      </c>
      <c r="G268" s="85">
        <f t="shared" si="12"/>
        <v>1527162</v>
      </c>
      <c r="H268" s="127">
        <v>1622636</v>
      </c>
      <c r="I268" s="23">
        <f t="shared" si="13"/>
        <v>95474</v>
      </c>
      <c r="J268" s="24">
        <f t="shared" si="14"/>
        <v>6.25E-2</v>
      </c>
      <c r="K268" s="25" t="s">
        <v>951</v>
      </c>
      <c r="L268" s="26" t="s">
        <v>951</v>
      </c>
    </row>
    <row r="269" spans="1:12" x14ac:dyDescent="0.25">
      <c r="A269" s="42" t="s">
        <v>466</v>
      </c>
      <c r="B269" s="28" t="s">
        <v>467</v>
      </c>
      <c r="C269" s="28" t="s">
        <v>79</v>
      </c>
      <c r="D269" s="28" t="s">
        <v>470</v>
      </c>
      <c r="E269" s="121">
        <v>141447</v>
      </c>
      <c r="F269" s="111">
        <v>6198</v>
      </c>
      <c r="G269" s="85">
        <f t="shared" si="12"/>
        <v>147645</v>
      </c>
      <c r="H269" s="127">
        <v>187048</v>
      </c>
      <c r="I269" s="23">
        <f t="shared" si="13"/>
        <v>39403</v>
      </c>
      <c r="J269" s="24">
        <f t="shared" si="14"/>
        <v>0.26690000000000003</v>
      </c>
      <c r="K269" s="25">
        <v>1</v>
      </c>
      <c r="L269" s="26" t="s">
        <v>951</v>
      </c>
    </row>
    <row r="270" spans="1:12" x14ac:dyDescent="0.25">
      <c r="A270" s="42" t="s">
        <v>466</v>
      </c>
      <c r="B270" s="28" t="s">
        <v>467</v>
      </c>
      <c r="C270" s="28" t="s">
        <v>368</v>
      </c>
      <c r="D270" s="28" t="s">
        <v>471</v>
      </c>
      <c r="E270" s="121">
        <v>565138</v>
      </c>
      <c r="F270" s="111">
        <v>14291</v>
      </c>
      <c r="G270" s="85">
        <f t="shared" si="12"/>
        <v>579429</v>
      </c>
      <c r="H270" s="127">
        <v>699605</v>
      </c>
      <c r="I270" s="23">
        <f t="shared" si="13"/>
        <v>120176</v>
      </c>
      <c r="J270" s="24">
        <f t="shared" si="14"/>
        <v>0.2074</v>
      </c>
      <c r="K270" s="25" t="s">
        <v>951</v>
      </c>
      <c r="L270" s="26" t="s">
        <v>951</v>
      </c>
    </row>
    <row r="271" spans="1:12" x14ac:dyDescent="0.25">
      <c r="A271" s="42" t="s">
        <v>472</v>
      </c>
      <c r="B271" s="28" t="s">
        <v>473</v>
      </c>
      <c r="C271" s="28" t="s">
        <v>176</v>
      </c>
      <c r="D271" s="28" t="s">
        <v>474</v>
      </c>
      <c r="E271" s="121">
        <v>505382</v>
      </c>
      <c r="F271" s="111">
        <v>6147</v>
      </c>
      <c r="G271" s="85">
        <f t="shared" si="12"/>
        <v>511529</v>
      </c>
      <c r="H271" s="127">
        <v>486247</v>
      </c>
      <c r="I271" s="23">
        <f t="shared" si="13"/>
        <v>-25282</v>
      </c>
      <c r="J271" s="24">
        <f t="shared" si="14"/>
        <v>-4.9399999999999999E-2</v>
      </c>
      <c r="K271" s="25" t="s">
        <v>951</v>
      </c>
      <c r="L271" s="26" t="s">
        <v>951</v>
      </c>
    </row>
    <row r="272" spans="1:12" x14ac:dyDescent="0.25">
      <c r="A272" s="42" t="s">
        <v>472</v>
      </c>
      <c r="B272" s="28" t="s">
        <v>473</v>
      </c>
      <c r="C272" s="28" t="s">
        <v>16</v>
      </c>
      <c r="D272" s="28" t="s">
        <v>475</v>
      </c>
      <c r="E272" s="121">
        <v>212060</v>
      </c>
      <c r="F272" s="111">
        <v>14703</v>
      </c>
      <c r="G272" s="85">
        <f t="shared" si="12"/>
        <v>226763</v>
      </c>
      <c r="H272" s="127">
        <v>200193</v>
      </c>
      <c r="I272" s="23">
        <f t="shared" si="13"/>
        <v>-26570</v>
      </c>
      <c r="J272" s="24">
        <f t="shared" si="14"/>
        <v>-0.1172</v>
      </c>
      <c r="K272" s="25">
        <v>1</v>
      </c>
      <c r="L272" s="26" t="s">
        <v>951</v>
      </c>
    </row>
    <row r="273" spans="1:12" x14ac:dyDescent="0.25">
      <c r="A273" s="42" t="s">
        <v>472</v>
      </c>
      <c r="B273" s="28" t="s">
        <v>473</v>
      </c>
      <c r="C273" s="28" t="s">
        <v>82</v>
      </c>
      <c r="D273" s="28" t="s">
        <v>476</v>
      </c>
      <c r="E273" s="121">
        <v>630050</v>
      </c>
      <c r="F273" s="111">
        <v>15122</v>
      </c>
      <c r="G273" s="85">
        <f t="shared" si="12"/>
        <v>645172</v>
      </c>
      <c r="H273" s="127">
        <v>829217</v>
      </c>
      <c r="I273" s="23">
        <f t="shared" si="13"/>
        <v>184045</v>
      </c>
      <c r="J273" s="24">
        <f t="shared" si="14"/>
        <v>0.2853</v>
      </c>
      <c r="K273" s="25" t="s">
        <v>951</v>
      </c>
      <c r="L273" s="26" t="s">
        <v>951</v>
      </c>
    </row>
    <row r="274" spans="1:12" x14ac:dyDescent="0.25">
      <c r="A274" s="42" t="s">
        <v>472</v>
      </c>
      <c r="B274" s="28" t="s">
        <v>473</v>
      </c>
      <c r="C274" s="28" t="s">
        <v>168</v>
      </c>
      <c r="D274" s="28" t="s">
        <v>477</v>
      </c>
      <c r="E274" s="121">
        <v>3365563</v>
      </c>
      <c r="F274" s="111">
        <v>40696</v>
      </c>
      <c r="G274" s="85">
        <f t="shared" si="12"/>
        <v>3406259</v>
      </c>
      <c r="H274" s="127">
        <v>3629731</v>
      </c>
      <c r="I274" s="23">
        <f t="shared" si="13"/>
        <v>223472</v>
      </c>
      <c r="J274" s="24">
        <f t="shared" si="14"/>
        <v>6.5600000000000006E-2</v>
      </c>
      <c r="K274" s="25" t="s">
        <v>951</v>
      </c>
      <c r="L274" s="26" t="s">
        <v>951</v>
      </c>
    </row>
    <row r="275" spans="1:12" x14ac:dyDescent="0.25">
      <c r="A275" s="42" t="s">
        <v>478</v>
      </c>
      <c r="B275" s="28" t="s">
        <v>479</v>
      </c>
      <c r="C275" s="28" t="s">
        <v>26</v>
      </c>
      <c r="D275" s="28" t="s">
        <v>480</v>
      </c>
      <c r="E275" s="121">
        <v>581457</v>
      </c>
      <c r="F275" s="111">
        <v>8116</v>
      </c>
      <c r="G275" s="85">
        <f t="shared" si="12"/>
        <v>589573</v>
      </c>
      <c r="H275" s="127">
        <v>670867</v>
      </c>
      <c r="I275" s="23">
        <f t="shared" si="13"/>
        <v>81294</v>
      </c>
      <c r="J275" s="24">
        <f t="shared" si="14"/>
        <v>0.13789999999999999</v>
      </c>
      <c r="K275" s="25" t="s">
        <v>951</v>
      </c>
      <c r="L275" s="26" t="s">
        <v>951</v>
      </c>
    </row>
    <row r="276" spans="1:12" x14ac:dyDescent="0.25">
      <c r="A276" s="42" t="s">
        <v>478</v>
      </c>
      <c r="B276" s="28" t="s">
        <v>479</v>
      </c>
      <c r="C276" s="28" t="s">
        <v>16</v>
      </c>
      <c r="D276" s="28" t="s">
        <v>481</v>
      </c>
      <c r="E276" s="121">
        <v>95771</v>
      </c>
      <c r="F276" s="111">
        <v>3873</v>
      </c>
      <c r="G276" s="85">
        <f t="shared" si="12"/>
        <v>99644</v>
      </c>
      <c r="H276" s="127">
        <v>128941</v>
      </c>
      <c r="I276" s="23">
        <f t="shared" si="13"/>
        <v>29297</v>
      </c>
      <c r="J276" s="24">
        <f t="shared" si="14"/>
        <v>0.29399999999999998</v>
      </c>
      <c r="K276" s="25">
        <v>1</v>
      </c>
      <c r="L276" s="26" t="s">
        <v>951</v>
      </c>
    </row>
    <row r="277" spans="1:12" x14ac:dyDescent="0.25">
      <c r="A277" s="42" t="s">
        <v>478</v>
      </c>
      <c r="B277" s="28" t="s">
        <v>479</v>
      </c>
      <c r="C277" s="28" t="s">
        <v>482</v>
      </c>
      <c r="D277" s="28" t="s">
        <v>483</v>
      </c>
      <c r="E277" s="121">
        <v>1496602</v>
      </c>
      <c r="F277" s="111">
        <v>32241</v>
      </c>
      <c r="G277" s="85">
        <f t="shared" si="12"/>
        <v>1528843</v>
      </c>
      <c r="H277" s="127">
        <v>1854731</v>
      </c>
      <c r="I277" s="23">
        <f t="shared" si="13"/>
        <v>325888</v>
      </c>
      <c r="J277" s="24">
        <f t="shared" si="14"/>
        <v>0.2132</v>
      </c>
      <c r="K277" s="25" t="s">
        <v>951</v>
      </c>
      <c r="L277" s="26" t="s">
        <v>951</v>
      </c>
    </row>
    <row r="278" spans="1:12" x14ac:dyDescent="0.25">
      <c r="A278" s="42" t="s">
        <v>478</v>
      </c>
      <c r="B278" s="28" t="s">
        <v>479</v>
      </c>
      <c r="C278" s="28" t="s">
        <v>484</v>
      </c>
      <c r="D278" s="28" t="s">
        <v>485</v>
      </c>
      <c r="E278" s="121">
        <v>284328</v>
      </c>
      <c r="F278" s="111">
        <v>5847</v>
      </c>
      <c r="G278" s="85">
        <f t="shared" si="12"/>
        <v>290175</v>
      </c>
      <c r="H278" s="127">
        <v>223534</v>
      </c>
      <c r="I278" s="23">
        <f t="shared" si="13"/>
        <v>-66641</v>
      </c>
      <c r="J278" s="24">
        <f t="shared" si="14"/>
        <v>-0.22969999999999999</v>
      </c>
      <c r="K278" s="25">
        <v>1</v>
      </c>
      <c r="L278" s="26" t="s">
        <v>951</v>
      </c>
    </row>
    <row r="279" spans="1:12" x14ac:dyDescent="0.25">
      <c r="A279" s="42" t="s">
        <v>486</v>
      </c>
      <c r="B279" s="28" t="s">
        <v>487</v>
      </c>
      <c r="C279" s="28" t="s">
        <v>57</v>
      </c>
      <c r="D279" s="28" t="s">
        <v>488</v>
      </c>
      <c r="E279" s="121">
        <v>5138227</v>
      </c>
      <c r="F279" s="111">
        <v>68794</v>
      </c>
      <c r="G279" s="85">
        <f t="shared" si="12"/>
        <v>5207021</v>
      </c>
      <c r="H279" s="127">
        <v>5134130</v>
      </c>
      <c r="I279" s="23">
        <f t="shared" si="13"/>
        <v>-72891</v>
      </c>
      <c r="J279" s="24">
        <f t="shared" si="14"/>
        <v>-1.4E-2</v>
      </c>
      <c r="K279" s="25" t="s">
        <v>951</v>
      </c>
      <c r="L279" s="26" t="s">
        <v>951</v>
      </c>
    </row>
    <row r="280" spans="1:12" x14ac:dyDescent="0.25">
      <c r="A280" s="42" t="s">
        <v>486</v>
      </c>
      <c r="B280" s="28" t="s">
        <v>487</v>
      </c>
      <c r="C280" s="28" t="s">
        <v>79</v>
      </c>
      <c r="D280" s="28" t="s">
        <v>489</v>
      </c>
      <c r="E280" s="121">
        <v>2763427</v>
      </c>
      <c r="F280" s="111">
        <v>47039</v>
      </c>
      <c r="G280" s="85">
        <f t="shared" si="12"/>
        <v>2810466</v>
      </c>
      <c r="H280" s="127">
        <v>2959510</v>
      </c>
      <c r="I280" s="23">
        <f t="shared" si="13"/>
        <v>149044</v>
      </c>
      <c r="J280" s="24">
        <f t="shared" si="14"/>
        <v>5.2999999999999999E-2</v>
      </c>
      <c r="K280" s="25" t="s">
        <v>951</v>
      </c>
      <c r="L280" s="26" t="s">
        <v>951</v>
      </c>
    </row>
    <row r="281" spans="1:12" x14ac:dyDescent="0.25">
      <c r="A281" s="42" t="s">
        <v>490</v>
      </c>
      <c r="B281" s="28" t="s">
        <v>491</v>
      </c>
      <c r="C281" s="28" t="s">
        <v>245</v>
      </c>
      <c r="D281" s="28" t="s">
        <v>492</v>
      </c>
      <c r="E281" s="121">
        <v>654566</v>
      </c>
      <c r="F281" s="111">
        <v>5918</v>
      </c>
      <c r="G281" s="85">
        <f t="shared" si="12"/>
        <v>660484</v>
      </c>
      <c r="H281" s="127">
        <v>632429</v>
      </c>
      <c r="I281" s="23">
        <f t="shared" si="13"/>
        <v>-28055</v>
      </c>
      <c r="J281" s="24">
        <f t="shared" si="14"/>
        <v>-4.2500000000000003E-2</v>
      </c>
      <c r="K281" s="25" t="s">
        <v>951</v>
      </c>
      <c r="L281" s="26" t="s">
        <v>951</v>
      </c>
    </row>
    <row r="282" spans="1:12" x14ac:dyDescent="0.25">
      <c r="A282" s="42" t="s">
        <v>490</v>
      </c>
      <c r="B282" s="28" t="s">
        <v>491</v>
      </c>
      <c r="C282" s="28" t="s">
        <v>493</v>
      </c>
      <c r="D282" s="28" t="s">
        <v>494</v>
      </c>
      <c r="E282" s="121">
        <v>302451</v>
      </c>
      <c r="F282" s="111">
        <v>7329</v>
      </c>
      <c r="G282" s="85">
        <f t="shared" si="12"/>
        <v>309780</v>
      </c>
      <c r="H282" s="127">
        <v>145372</v>
      </c>
      <c r="I282" s="23">
        <f t="shared" si="13"/>
        <v>-164408</v>
      </c>
      <c r="J282" s="24">
        <f t="shared" si="14"/>
        <v>-0.53069999999999995</v>
      </c>
      <c r="K282" s="25"/>
      <c r="L282" s="26"/>
    </row>
    <row r="283" spans="1:12" x14ac:dyDescent="0.25">
      <c r="A283" s="42" t="s">
        <v>490</v>
      </c>
      <c r="B283" s="28" t="s">
        <v>491</v>
      </c>
      <c r="C283" s="28" t="s">
        <v>26</v>
      </c>
      <c r="D283" s="28" t="s">
        <v>495</v>
      </c>
      <c r="E283" s="121">
        <v>1594402</v>
      </c>
      <c r="F283" s="111">
        <v>0</v>
      </c>
      <c r="G283" s="85">
        <f t="shared" si="12"/>
        <v>1594402</v>
      </c>
      <c r="H283" s="127">
        <v>60732</v>
      </c>
      <c r="I283" s="23">
        <f t="shared" si="13"/>
        <v>-1533670</v>
      </c>
      <c r="J283" s="24">
        <f t="shared" si="14"/>
        <v>-0.96189999999999998</v>
      </c>
      <c r="K283" s="25">
        <v>1</v>
      </c>
      <c r="L283" s="26">
        <v>1</v>
      </c>
    </row>
    <row r="284" spans="1:12" x14ac:dyDescent="0.25">
      <c r="A284" s="44" t="s">
        <v>490</v>
      </c>
      <c r="B284" s="45" t="s">
        <v>491</v>
      </c>
      <c r="C284" s="45" t="s">
        <v>57</v>
      </c>
      <c r="D284" s="45" t="s">
        <v>901</v>
      </c>
      <c r="E284" s="148">
        <v>3096720</v>
      </c>
      <c r="F284" s="149">
        <v>37416</v>
      </c>
      <c r="G284" s="150">
        <f t="shared" si="12"/>
        <v>3134136</v>
      </c>
      <c r="H284" s="128">
        <v>3219729</v>
      </c>
      <c r="I284" s="74">
        <f t="shared" si="13"/>
        <v>85593</v>
      </c>
      <c r="J284" s="46">
        <f t="shared" si="14"/>
        <v>2.7300000000000001E-2</v>
      </c>
      <c r="K284" s="47" t="s">
        <v>951</v>
      </c>
      <c r="L284" s="48" t="s">
        <v>951</v>
      </c>
    </row>
    <row r="285" spans="1:12" x14ac:dyDescent="0.25">
      <c r="A285" s="44" t="s">
        <v>490</v>
      </c>
      <c r="B285" s="45" t="s">
        <v>491</v>
      </c>
      <c r="C285" s="45" t="s">
        <v>168</v>
      </c>
      <c r="D285" s="45" t="s">
        <v>902</v>
      </c>
      <c r="E285" s="148">
        <v>3187207</v>
      </c>
      <c r="F285" s="149">
        <v>34099</v>
      </c>
      <c r="G285" s="150">
        <f t="shared" si="12"/>
        <v>3221306</v>
      </c>
      <c r="H285" s="128">
        <v>3242850</v>
      </c>
      <c r="I285" s="74">
        <f t="shared" si="13"/>
        <v>21544</v>
      </c>
      <c r="J285" s="46">
        <f t="shared" si="14"/>
        <v>6.7000000000000002E-3</v>
      </c>
      <c r="K285" s="47" t="s">
        <v>951</v>
      </c>
      <c r="L285" s="48" t="s">
        <v>951</v>
      </c>
    </row>
    <row r="286" spans="1:12" x14ac:dyDescent="0.25">
      <c r="A286" s="42" t="s">
        <v>490</v>
      </c>
      <c r="B286" s="28" t="s">
        <v>491</v>
      </c>
      <c r="C286" s="28" t="s">
        <v>233</v>
      </c>
      <c r="D286" s="28" t="s">
        <v>496</v>
      </c>
      <c r="E286" s="121">
        <v>5684287</v>
      </c>
      <c r="F286" s="111">
        <v>60158</v>
      </c>
      <c r="G286" s="85">
        <f t="shared" si="12"/>
        <v>5744445</v>
      </c>
      <c r="H286" s="127">
        <v>5619141</v>
      </c>
      <c r="I286" s="23">
        <f t="shared" si="13"/>
        <v>-125304</v>
      </c>
      <c r="J286" s="24">
        <f t="shared" si="14"/>
        <v>-2.18E-2</v>
      </c>
      <c r="K286" s="25" t="s">
        <v>951</v>
      </c>
      <c r="L286" s="26" t="s">
        <v>951</v>
      </c>
    </row>
    <row r="287" spans="1:12" x14ac:dyDescent="0.25">
      <c r="A287" s="42" t="s">
        <v>490</v>
      </c>
      <c r="B287" s="28" t="s">
        <v>491</v>
      </c>
      <c r="C287" s="28" t="s">
        <v>141</v>
      </c>
      <c r="D287" s="28" t="s">
        <v>497</v>
      </c>
      <c r="E287" s="121">
        <v>1271353</v>
      </c>
      <c r="F287" s="111">
        <v>18683</v>
      </c>
      <c r="G287" s="85">
        <f t="shared" si="12"/>
        <v>1290036</v>
      </c>
      <c r="H287" s="127">
        <v>1226283</v>
      </c>
      <c r="I287" s="23">
        <f t="shared" si="13"/>
        <v>-63753</v>
      </c>
      <c r="J287" s="24">
        <f t="shared" si="14"/>
        <v>-4.9399999999999999E-2</v>
      </c>
      <c r="K287" s="25">
        <v>1</v>
      </c>
      <c r="L287" s="26" t="s">
        <v>951</v>
      </c>
    </row>
    <row r="288" spans="1:12" x14ac:dyDescent="0.25">
      <c r="A288" s="42" t="s">
        <v>498</v>
      </c>
      <c r="B288" s="28" t="s">
        <v>499</v>
      </c>
      <c r="C288" s="28" t="s">
        <v>26</v>
      </c>
      <c r="D288" s="28" t="s">
        <v>500</v>
      </c>
      <c r="E288" s="121">
        <v>4733693</v>
      </c>
      <c r="F288" s="111">
        <v>73541</v>
      </c>
      <c r="G288" s="85">
        <f t="shared" si="12"/>
        <v>4807234</v>
      </c>
      <c r="H288" s="127">
        <v>4815185</v>
      </c>
      <c r="I288" s="23">
        <f t="shared" si="13"/>
        <v>7951</v>
      </c>
      <c r="J288" s="24">
        <f t="shared" si="14"/>
        <v>1.6999999999999999E-3</v>
      </c>
      <c r="K288" s="25" t="s">
        <v>951</v>
      </c>
      <c r="L288" s="26" t="s">
        <v>951</v>
      </c>
    </row>
    <row r="289" spans="1:12" x14ac:dyDescent="0.25">
      <c r="A289" s="42" t="s">
        <v>498</v>
      </c>
      <c r="B289" s="28" t="s">
        <v>499</v>
      </c>
      <c r="C289" s="28" t="s">
        <v>57</v>
      </c>
      <c r="D289" s="28" t="s">
        <v>501</v>
      </c>
      <c r="E289" s="121">
        <v>2089441</v>
      </c>
      <c r="F289" s="111">
        <v>24506</v>
      </c>
      <c r="G289" s="85">
        <f t="shared" si="12"/>
        <v>2113947</v>
      </c>
      <c r="H289" s="127">
        <v>1950921</v>
      </c>
      <c r="I289" s="23">
        <f t="shared" si="13"/>
        <v>-163026</v>
      </c>
      <c r="J289" s="24">
        <f t="shared" si="14"/>
        <v>-7.7100000000000002E-2</v>
      </c>
      <c r="K289" s="25" t="s">
        <v>951</v>
      </c>
      <c r="L289" s="26" t="s">
        <v>951</v>
      </c>
    </row>
    <row r="290" spans="1:12" x14ac:dyDescent="0.25">
      <c r="A290" s="42" t="s">
        <v>498</v>
      </c>
      <c r="B290" s="28" t="s">
        <v>499</v>
      </c>
      <c r="C290" s="28" t="s">
        <v>82</v>
      </c>
      <c r="D290" s="28" t="s">
        <v>502</v>
      </c>
      <c r="E290" s="121">
        <v>2670871</v>
      </c>
      <c r="F290" s="111">
        <v>34085</v>
      </c>
      <c r="G290" s="85">
        <f t="shared" si="12"/>
        <v>2704956</v>
      </c>
      <c r="H290" s="127">
        <v>2609172</v>
      </c>
      <c r="I290" s="23">
        <f t="shared" si="13"/>
        <v>-95784</v>
      </c>
      <c r="J290" s="24">
        <f t="shared" si="14"/>
        <v>-3.5400000000000001E-2</v>
      </c>
      <c r="K290" s="25" t="s">
        <v>951</v>
      </c>
      <c r="L290" s="26" t="s">
        <v>951</v>
      </c>
    </row>
    <row r="291" spans="1:12" x14ac:dyDescent="0.25">
      <c r="A291" s="42" t="s">
        <v>498</v>
      </c>
      <c r="B291" s="28" t="s">
        <v>499</v>
      </c>
      <c r="C291" s="28" t="s">
        <v>185</v>
      </c>
      <c r="D291" s="28" t="s">
        <v>503</v>
      </c>
      <c r="E291" s="121">
        <v>1688085</v>
      </c>
      <c r="F291" s="111">
        <v>22358</v>
      </c>
      <c r="G291" s="85">
        <f t="shared" si="12"/>
        <v>1710443</v>
      </c>
      <c r="H291" s="127">
        <v>1512221</v>
      </c>
      <c r="I291" s="23">
        <f t="shared" si="13"/>
        <v>-198222</v>
      </c>
      <c r="J291" s="24">
        <f t="shared" si="14"/>
        <v>-0.1159</v>
      </c>
      <c r="K291" s="25" t="s">
        <v>951</v>
      </c>
      <c r="L291" s="26" t="s">
        <v>951</v>
      </c>
    </row>
    <row r="292" spans="1:12" x14ac:dyDescent="0.25">
      <c r="A292" s="42" t="s">
        <v>498</v>
      </c>
      <c r="B292" s="28" t="s">
        <v>499</v>
      </c>
      <c r="C292" s="28" t="s">
        <v>39</v>
      </c>
      <c r="D292" s="28" t="s">
        <v>504</v>
      </c>
      <c r="E292" s="121">
        <v>4564676</v>
      </c>
      <c r="F292" s="111">
        <v>54563</v>
      </c>
      <c r="G292" s="85">
        <f t="shared" si="12"/>
        <v>4619239</v>
      </c>
      <c r="H292" s="127">
        <v>4586100</v>
      </c>
      <c r="I292" s="23">
        <f t="shared" si="13"/>
        <v>-33139</v>
      </c>
      <c r="J292" s="24">
        <f t="shared" si="14"/>
        <v>-7.1999999999999998E-3</v>
      </c>
      <c r="K292" s="25" t="s">
        <v>951</v>
      </c>
      <c r="L292" s="26" t="s">
        <v>951</v>
      </c>
    </row>
    <row r="293" spans="1:12" x14ac:dyDescent="0.25">
      <c r="A293" s="42" t="s">
        <v>498</v>
      </c>
      <c r="B293" s="28" t="s">
        <v>499</v>
      </c>
      <c r="C293" s="28" t="s">
        <v>193</v>
      </c>
      <c r="D293" s="28" t="s">
        <v>505</v>
      </c>
      <c r="E293" s="121">
        <v>5749530</v>
      </c>
      <c r="F293" s="111">
        <v>69103</v>
      </c>
      <c r="G293" s="85">
        <f t="shared" si="12"/>
        <v>5818633</v>
      </c>
      <c r="H293" s="127">
        <v>5839109</v>
      </c>
      <c r="I293" s="23">
        <f t="shared" si="13"/>
        <v>20476</v>
      </c>
      <c r="J293" s="24">
        <f t="shared" si="14"/>
        <v>3.5000000000000001E-3</v>
      </c>
      <c r="K293" s="25" t="s">
        <v>951</v>
      </c>
      <c r="L293" s="26" t="s">
        <v>951</v>
      </c>
    </row>
    <row r="294" spans="1:12" x14ac:dyDescent="0.25">
      <c r="A294" s="42" t="s">
        <v>506</v>
      </c>
      <c r="B294" s="28" t="s">
        <v>507</v>
      </c>
      <c r="C294" s="28" t="s">
        <v>230</v>
      </c>
      <c r="D294" s="28" t="s">
        <v>508</v>
      </c>
      <c r="E294" s="121">
        <v>703021</v>
      </c>
      <c r="F294" s="111">
        <v>7833</v>
      </c>
      <c r="G294" s="85">
        <f t="shared" si="12"/>
        <v>710854</v>
      </c>
      <c r="H294" s="127">
        <v>680209</v>
      </c>
      <c r="I294" s="23">
        <f t="shared" si="13"/>
        <v>-30645</v>
      </c>
      <c r="J294" s="24">
        <f t="shared" si="14"/>
        <v>-4.3099999999999999E-2</v>
      </c>
      <c r="K294" s="25" t="s">
        <v>951</v>
      </c>
      <c r="L294" s="26" t="s">
        <v>951</v>
      </c>
    </row>
    <row r="295" spans="1:12" x14ac:dyDescent="0.25">
      <c r="A295" s="42" t="s">
        <v>506</v>
      </c>
      <c r="B295" s="28" t="s">
        <v>507</v>
      </c>
      <c r="C295" s="28" t="s">
        <v>509</v>
      </c>
      <c r="D295" s="28" t="s">
        <v>510</v>
      </c>
      <c r="E295" s="121">
        <v>1467276</v>
      </c>
      <c r="F295" s="111">
        <v>13810</v>
      </c>
      <c r="G295" s="85">
        <f t="shared" si="12"/>
        <v>1481086</v>
      </c>
      <c r="H295" s="127">
        <v>1502198</v>
      </c>
      <c r="I295" s="23">
        <f t="shared" si="13"/>
        <v>21112</v>
      </c>
      <c r="J295" s="24">
        <f t="shared" si="14"/>
        <v>1.43E-2</v>
      </c>
      <c r="K295" s="25" t="s">
        <v>951</v>
      </c>
      <c r="L295" s="26" t="s">
        <v>951</v>
      </c>
    </row>
    <row r="296" spans="1:12" x14ac:dyDescent="0.25">
      <c r="A296" s="42" t="s">
        <v>506</v>
      </c>
      <c r="B296" s="28" t="s">
        <v>507</v>
      </c>
      <c r="C296" s="28" t="s">
        <v>511</v>
      </c>
      <c r="D296" s="28" t="s">
        <v>512</v>
      </c>
      <c r="E296" s="121">
        <v>382230</v>
      </c>
      <c r="F296" s="111">
        <v>3834</v>
      </c>
      <c r="G296" s="85">
        <f t="shared" si="12"/>
        <v>386064</v>
      </c>
      <c r="H296" s="127">
        <v>342601</v>
      </c>
      <c r="I296" s="23">
        <f t="shared" si="13"/>
        <v>-43463</v>
      </c>
      <c r="J296" s="24">
        <f t="shared" si="14"/>
        <v>-0.11260000000000001</v>
      </c>
      <c r="K296" s="25" t="s">
        <v>951</v>
      </c>
      <c r="L296" s="26" t="s">
        <v>951</v>
      </c>
    </row>
    <row r="297" spans="1:12" x14ac:dyDescent="0.25">
      <c r="A297" s="42" t="s">
        <v>506</v>
      </c>
      <c r="B297" s="28" t="s">
        <v>507</v>
      </c>
      <c r="C297" s="28" t="s">
        <v>312</v>
      </c>
      <c r="D297" s="28" t="s">
        <v>513</v>
      </c>
      <c r="E297" s="121">
        <v>1207598</v>
      </c>
      <c r="F297" s="111">
        <v>11803</v>
      </c>
      <c r="G297" s="85">
        <f t="shared" si="12"/>
        <v>1219401</v>
      </c>
      <c r="H297" s="127">
        <v>1212012</v>
      </c>
      <c r="I297" s="23">
        <f t="shared" si="13"/>
        <v>-7389</v>
      </c>
      <c r="J297" s="24">
        <f t="shared" si="14"/>
        <v>-6.1000000000000004E-3</v>
      </c>
      <c r="K297" s="25" t="s">
        <v>951</v>
      </c>
      <c r="L297" s="26" t="s">
        <v>951</v>
      </c>
    </row>
    <row r="298" spans="1:12" x14ac:dyDescent="0.25">
      <c r="A298" s="42" t="s">
        <v>506</v>
      </c>
      <c r="B298" s="28" t="s">
        <v>507</v>
      </c>
      <c r="C298" s="28" t="s">
        <v>135</v>
      </c>
      <c r="D298" s="28" t="s">
        <v>514</v>
      </c>
      <c r="E298" s="121">
        <v>1098148</v>
      </c>
      <c r="F298" s="111">
        <v>9720</v>
      </c>
      <c r="G298" s="85">
        <f t="shared" si="12"/>
        <v>1107868</v>
      </c>
      <c r="H298" s="127">
        <v>1147870</v>
      </c>
      <c r="I298" s="23">
        <f t="shared" si="13"/>
        <v>40002</v>
      </c>
      <c r="J298" s="24">
        <f t="shared" si="14"/>
        <v>3.61E-2</v>
      </c>
      <c r="K298" s="25" t="s">
        <v>951</v>
      </c>
      <c r="L298" s="26" t="s">
        <v>951</v>
      </c>
    </row>
    <row r="299" spans="1:12" x14ac:dyDescent="0.25">
      <c r="A299" s="42" t="s">
        <v>506</v>
      </c>
      <c r="B299" s="28" t="s">
        <v>507</v>
      </c>
      <c r="C299" s="28" t="s">
        <v>82</v>
      </c>
      <c r="D299" s="28" t="s">
        <v>515</v>
      </c>
      <c r="E299" s="121">
        <v>4744103</v>
      </c>
      <c r="F299" s="111">
        <v>50666</v>
      </c>
      <c r="G299" s="85">
        <f t="shared" si="12"/>
        <v>4794769</v>
      </c>
      <c r="H299" s="127">
        <v>4835372</v>
      </c>
      <c r="I299" s="23">
        <f t="shared" si="13"/>
        <v>40603</v>
      </c>
      <c r="J299" s="24">
        <f t="shared" si="14"/>
        <v>8.5000000000000006E-3</v>
      </c>
      <c r="K299" s="25" t="s">
        <v>951</v>
      </c>
      <c r="L299" s="26" t="s">
        <v>951</v>
      </c>
    </row>
    <row r="300" spans="1:12" x14ac:dyDescent="0.25">
      <c r="A300" s="42" t="s">
        <v>506</v>
      </c>
      <c r="B300" s="28" t="s">
        <v>507</v>
      </c>
      <c r="C300" s="28" t="s">
        <v>59</v>
      </c>
      <c r="D300" s="28" t="s">
        <v>516</v>
      </c>
      <c r="E300" s="121">
        <v>2860658</v>
      </c>
      <c r="F300" s="111">
        <v>27307</v>
      </c>
      <c r="G300" s="85">
        <f t="shared" si="12"/>
        <v>2887965</v>
      </c>
      <c r="H300" s="127">
        <v>2871316</v>
      </c>
      <c r="I300" s="23">
        <f t="shared" si="13"/>
        <v>-16649</v>
      </c>
      <c r="J300" s="24">
        <f t="shared" si="14"/>
        <v>-5.7999999999999996E-3</v>
      </c>
      <c r="K300" s="25" t="s">
        <v>951</v>
      </c>
      <c r="L300" s="26" t="s">
        <v>951</v>
      </c>
    </row>
    <row r="301" spans="1:12" x14ac:dyDescent="0.25">
      <c r="A301" s="42" t="s">
        <v>506</v>
      </c>
      <c r="B301" s="28" t="s">
        <v>507</v>
      </c>
      <c r="C301" s="28" t="s">
        <v>18</v>
      </c>
      <c r="D301" s="28" t="s">
        <v>517</v>
      </c>
      <c r="E301" s="121">
        <v>1746274</v>
      </c>
      <c r="F301" s="111">
        <v>35048</v>
      </c>
      <c r="G301" s="85">
        <f t="shared" si="12"/>
        <v>1781322</v>
      </c>
      <c r="H301" s="127">
        <v>1285307</v>
      </c>
      <c r="I301" s="23">
        <f t="shared" si="13"/>
        <v>-496015</v>
      </c>
      <c r="J301" s="24">
        <f t="shared" si="14"/>
        <v>-0.27850000000000003</v>
      </c>
      <c r="K301" s="25" t="s">
        <v>951</v>
      </c>
      <c r="L301" s="26" t="s">
        <v>951</v>
      </c>
    </row>
    <row r="302" spans="1:12" x14ac:dyDescent="0.25">
      <c r="A302" s="42" t="s">
        <v>506</v>
      </c>
      <c r="B302" s="28" t="s">
        <v>507</v>
      </c>
      <c r="C302" s="28" t="s">
        <v>352</v>
      </c>
      <c r="D302" s="28" t="s">
        <v>518</v>
      </c>
      <c r="E302" s="121">
        <v>1153308</v>
      </c>
      <c r="F302" s="111">
        <v>11800</v>
      </c>
      <c r="G302" s="85">
        <f t="shared" si="12"/>
        <v>1165108</v>
      </c>
      <c r="H302" s="127">
        <v>1001760</v>
      </c>
      <c r="I302" s="23">
        <f t="shared" si="13"/>
        <v>-163348</v>
      </c>
      <c r="J302" s="24">
        <f t="shared" si="14"/>
        <v>-0.14019999999999999</v>
      </c>
      <c r="K302" s="25" t="s">
        <v>951</v>
      </c>
      <c r="L302" s="26" t="s">
        <v>951</v>
      </c>
    </row>
    <row r="303" spans="1:12" x14ac:dyDescent="0.25">
      <c r="A303" s="42" t="s">
        <v>506</v>
      </c>
      <c r="B303" s="28" t="s">
        <v>507</v>
      </c>
      <c r="C303" s="28" t="s">
        <v>368</v>
      </c>
      <c r="D303" s="28" t="s">
        <v>519</v>
      </c>
      <c r="E303" s="121">
        <v>1496449</v>
      </c>
      <c r="F303" s="111">
        <v>15468</v>
      </c>
      <c r="G303" s="85">
        <f t="shared" si="12"/>
        <v>1511917</v>
      </c>
      <c r="H303" s="127">
        <v>1502477</v>
      </c>
      <c r="I303" s="23">
        <f t="shared" si="13"/>
        <v>-9440</v>
      </c>
      <c r="J303" s="24">
        <f t="shared" si="14"/>
        <v>-6.1999999999999998E-3</v>
      </c>
      <c r="K303" s="25" t="s">
        <v>951</v>
      </c>
      <c r="L303" s="26" t="s">
        <v>951</v>
      </c>
    </row>
    <row r="304" spans="1:12" x14ac:dyDescent="0.25">
      <c r="A304" s="42" t="s">
        <v>506</v>
      </c>
      <c r="B304" s="28" t="s">
        <v>507</v>
      </c>
      <c r="C304" s="28" t="s">
        <v>181</v>
      </c>
      <c r="D304" s="28" t="s">
        <v>520</v>
      </c>
      <c r="E304" s="121">
        <v>1906474</v>
      </c>
      <c r="F304" s="111">
        <v>18023</v>
      </c>
      <c r="G304" s="85">
        <f t="shared" si="12"/>
        <v>1924497</v>
      </c>
      <c r="H304" s="127">
        <v>1901857</v>
      </c>
      <c r="I304" s="23">
        <f t="shared" si="13"/>
        <v>-22640</v>
      </c>
      <c r="J304" s="24">
        <f t="shared" si="14"/>
        <v>-1.18E-2</v>
      </c>
      <c r="K304" s="25" t="s">
        <v>951</v>
      </c>
      <c r="L304" s="26" t="s">
        <v>951</v>
      </c>
    </row>
    <row r="305" spans="1:12" x14ac:dyDescent="0.25">
      <c r="A305" s="42" t="s">
        <v>506</v>
      </c>
      <c r="B305" s="28" t="s">
        <v>507</v>
      </c>
      <c r="C305" s="28" t="s">
        <v>399</v>
      </c>
      <c r="D305" s="28" t="s">
        <v>521</v>
      </c>
      <c r="E305" s="121">
        <v>1281653</v>
      </c>
      <c r="F305" s="111">
        <v>14550</v>
      </c>
      <c r="G305" s="85">
        <f t="shared" si="12"/>
        <v>1296203</v>
      </c>
      <c r="H305" s="127">
        <v>1401742</v>
      </c>
      <c r="I305" s="23">
        <f t="shared" si="13"/>
        <v>105539</v>
      </c>
      <c r="J305" s="24">
        <f t="shared" si="14"/>
        <v>8.14E-2</v>
      </c>
      <c r="K305" s="25" t="s">
        <v>951</v>
      </c>
      <c r="L305" s="26" t="s">
        <v>951</v>
      </c>
    </row>
    <row r="306" spans="1:12" x14ac:dyDescent="0.25">
      <c r="A306" s="42" t="s">
        <v>506</v>
      </c>
      <c r="B306" s="28" t="s">
        <v>507</v>
      </c>
      <c r="C306" s="28" t="s">
        <v>147</v>
      </c>
      <c r="D306" s="28" t="s">
        <v>522</v>
      </c>
      <c r="E306" s="121">
        <v>5517117</v>
      </c>
      <c r="F306" s="111">
        <v>64240</v>
      </c>
      <c r="G306" s="85">
        <f t="shared" si="12"/>
        <v>5581357</v>
      </c>
      <c r="H306" s="127">
        <v>5458407</v>
      </c>
      <c r="I306" s="23">
        <f t="shared" si="13"/>
        <v>-122950</v>
      </c>
      <c r="J306" s="24">
        <f t="shared" si="14"/>
        <v>-2.1999999999999999E-2</v>
      </c>
      <c r="K306" s="25" t="s">
        <v>951</v>
      </c>
      <c r="L306" s="26" t="s">
        <v>951</v>
      </c>
    </row>
    <row r="307" spans="1:12" x14ac:dyDescent="0.25">
      <c r="A307" s="42" t="s">
        <v>523</v>
      </c>
      <c r="B307" s="28" t="s">
        <v>524</v>
      </c>
      <c r="C307" s="28" t="s">
        <v>176</v>
      </c>
      <c r="D307" s="28" t="s">
        <v>525</v>
      </c>
      <c r="E307" s="121">
        <v>409409</v>
      </c>
      <c r="F307" s="111">
        <v>3441</v>
      </c>
      <c r="G307" s="85">
        <f t="shared" si="12"/>
        <v>412850</v>
      </c>
      <c r="H307" s="127">
        <v>402470</v>
      </c>
      <c r="I307" s="23">
        <f t="shared" si="13"/>
        <v>-10380</v>
      </c>
      <c r="J307" s="24">
        <f t="shared" si="14"/>
        <v>-2.5100000000000001E-2</v>
      </c>
      <c r="K307" s="25" t="s">
        <v>951</v>
      </c>
      <c r="L307" s="26" t="s">
        <v>951</v>
      </c>
    </row>
    <row r="308" spans="1:12" x14ac:dyDescent="0.25">
      <c r="A308" s="42" t="s">
        <v>523</v>
      </c>
      <c r="B308" s="28" t="s">
        <v>524</v>
      </c>
      <c r="C308" s="28" t="s">
        <v>190</v>
      </c>
      <c r="D308" s="28" t="s">
        <v>526</v>
      </c>
      <c r="E308" s="121">
        <v>519045</v>
      </c>
      <c r="F308" s="111">
        <v>4953</v>
      </c>
      <c r="G308" s="85">
        <f t="shared" si="12"/>
        <v>523998</v>
      </c>
      <c r="H308" s="127">
        <v>515698</v>
      </c>
      <c r="I308" s="23">
        <f t="shared" si="13"/>
        <v>-8300</v>
      </c>
      <c r="J308" s="24">
        <f t="shared" si="14"/>
        <v>-1.5800000000000002E-2</v>
      </c>
      <c r="K308" s="25" t="s">
        <v>951</v>
      </c>
      <c r="L308" s="26" t="s">
        <v>951</v>
      </c>
    </row>
    <row r="309" spans="1:12" x14ac:dyDescent="0.25">
      <c r="A309" s="42" t="s">
        <v>523</v>
      </c>
      <c r="B309" s="28" t="s">
        <v>524</v>
      </c>
      <c r="C309" s="28" t="s">
        <v>26</v>
      </c>
      <c r="D309" s="28" t="s">
        <v>527</v>
      </c>
      <c r="E309" s="121">
        <v>3852298</v>
      </c>
      <c r="F309" s="111">
        <v>48607</v>
      </c>
      <c r="G309" s="85">
        <f t="shared" si="12"/>
        <v>3900905</v>
      </c>
      <c r="H309" s="127">
        <v>3829332</v>
      </c>
      <c r="I309" s="23">
        <f t="shared" si="13"/>
        <v>-71573</v>
      </c>
      <c r="J309" s="24">
        <f t="shared" si="14"/>
        <v>-1.83E-2</v>
      </c>
      <c r="K309" s="25" t="s">
        <v>951</v>
      </c>
      <c r="L309" s="26" t="s">
        <v>951</v>
      </c>
    </row>
    <row r="310" spans="1:12" x14ac:dyDescent="0.25">
      <c r="A310" s="42" t="s">
        <v>523</v>
      </c>
      <c r="B310" s="28" t="s">
        <v>524</v>
      </c>
      <c r="C310" s="28" t="s">
        <v>41</v>
      </c>
      <c r="D310" s="28" t="s">
        <v>528</v>
      </c>
      <c r="E310" s="121">
        <v>4802859</v>
      </c>
      <c r="F310" s="111">
        <v>60882</v>
      </c>
      <c r="G310" s="85">
        <f t="shared" si="12"/>
        <v>4863741</v>
      </c>
      <c r="H310" s="127">
        <v>4779930</v>
      </c>
      <c r="I310" s="23">
        <f t="shared" si="13"/>
        <v>-83811</v>
      </c>
      <c r="J310" s="24">
        <f t="shared" si="14"/>
        <v>-1.72E-2</v>
      </c>
      <c r="K310" s="25" t="s">
        <v>951</v>
      </c>
      <c r="L310" s="26" t="s">
        <v>951</v>
      </c>
    </row>
    <row r="311" spans="1:12" x14ac:dyDescent="0.25">
      <c r="A311" s="42" t="s">
        <v>523</v>
      </c>
      <c r="B311" s="28" t="s">
        <v>524</v>
      </c>
      <c r="C311" s="28" t="s">
        <v>123</v>
      </c>
      <c r="D311" s="28" t="s">
        <v>529</v>
      </c>
      <c r="E311" s="121">
        <v>910184</v>
      </c>
      <c r="F311" s="111">
        <v>10615</v>
      </c>
      <c r="G311" s="85">
        <f t="shared" si="12"/>
        <v>920799</v>
      </c>
      <c r="H311" s="127">
        <v>922621</v>
      </c>
      <c r="I311" s="23">
        <f t="shared" si="13"/>
        <v>1822</v>
      </c>
      <c r="J311" s="24">
        <f t="shared" si="14"/>
        <v>2E-3</v>
      </c>
      <c r="K311" s="25" t="s">
        <v>951</v>
      </c>
      <c r="L311" s="26" t="s">
        <v>951</v>
      </c>
    </row>
    <row r="312" spans="1:12" x14ac:dyDescent="0.25">
      <c r="A312" s="42" t="s">
        <v>523</v>
      </c>
      <c r="B312" s="28" t="s">
        <v>524</v>
      </c>
      <c r="C312" s="28" t="s">
        <v>101</v>
      </c>
      <c r="D312" s="28" t="s">
        <v>530</v>
      </c>
      <c r="E312" s="121">
        <v>361035</v>
      </c>
      <c r="F312" s="111">
        <v>5433</v>
      </c>
      <c r="G312" s="85">
        <f t="shared" si="12"/>
        <v>366468</v>
      </c>
      <c r="H312" s="127">
        <v>420720</v>
      </c>
      <c r="I312" s="23">
        <f t="shared" si="13"/>
        <v>54252</v>
      </c>
      <c r="J312" s="24">
        <f t="shared" si="14"/>
        <v>0.14799999999999999</v>
      </c>
      <c r="K312" s="25" t="s">
        <v>951</v>
      </c>
      <c r="L312" s="26" t="s">
        <v>951</v>
      </c>
    </row>
    <row r="313" spans="1:12" x14ac:dyDescent="0.25">
      <c r="A313" s="42" t="s">
        <v>531</v>
      </c>
      <c r="B313" s="28" t="s">
        <v>532</v>
      </c>
      <c r="C313" s="28" t="s">
        <v>26</v>
      </c>
      <c r="D313" s="28" t="s">
        <v>533</v>
      </c>
      <c r="E313" s="121">
        <v>5266452</v>
      </c>
      <c r="F313" s="111">
        <v>58301</v>
      </c>
      <c r="G313" s="85">
        <f t="shared" si="12"/>
        <v>5324753</v>
      </c>
      <c r="H313" s="127">
        <v>5151207</v>
      </c>
      <c r="I313" s="23">
        <f t="shared" si="13"/>
        <v>-173546</v>
      </c>
      <c r="J313" s="24">
        <f t="shared" si="14"/>
        <v>-3.2599999999999997E-2</v>
      </c>
      <c r="K313" s="25" t="s">
        <v>951</v>
      </c>
      <c r="L313" s="26" t="s">
        <v>951</v>
      </c>
    </row>
    <row r="314" spans="1:12" x14ac:dyDescent="0.25">
      <c r="A314" s="42" t="s">
        <v>531</v>
      </c>
      <c r="B314" s="28" t="s">
        <v>532</v>
      </c>
      <c r="C314" s="28" t="s">
        <v>185</v>
      </c>
      <c r="D314" s="28" t="s">
        <v>534</v>
      </c>
      <c r="E314" s="121">
        <v>2246887</v>
      </c>
      <c r="F314" s="111">
        <v>38497</v>
      </c>
      <c r="G314" s="85">
        <f t="shared" si="12"/>
        <v>2285384</v>
      </c>
      <c r="H314" s="127">
        <v>1784165</v>
      </c>
      <c r="I314" s="23">
        <f t="shared" si="13"/>
        <v>-501219</v>
      </c>
      <c r="J314" s="24">
        <f t="shared" si="14"/>
        <v>-0.21929999999999999</v>
      </c>
      <c r="K314" s="25" t="s">
        <v>951</v>
      </c>
      <c r="L314" s="26" t="s">
        <v>951</v>
      </c>
    </row>
    <row r="315" spans="1:12" x14ac:dyDescent="0.25">
      <c r="A315" s="42" t="s">
        <v>535</v>
      </c>
      <c r="B315" s="28" t="s">
        <v>536</v>
      </c>
      <c r="C315" s="28" t="s">
        <v>509</v>
      </c>
      <c r="D315" s="28" t="s">
        <v>537</v>
      </c>
      <c r="E315" s="121">
        <v>607458</v>
      </c>
      <c r="F315" s="111">
        <v>5911</v>
      </c>
      <c r="G315" s="85">
        <f t="shared" si="12"/>
        <v>613369</v>
      </c>
      <c r="H315" s="127">
        <v>538071</v>
      </c>
      <c r="I315" s="23">
        <f t="shared" si="13"/>
        <v>-75298</v>
      </c>
      <c r="J315" s="24">
        <f t="shared" si="14"/>
        <v>-0.12280000000000001</v>
      </c>
      <c r="K315" s="25" t="s">
        <v>951</v>
      </c>
      <c r="L315" s="26" t="s">
        <v>951</v>
      </c>
    </row>
    <row r="316" spans="1:12" x14ac:dyDescent="0.25">
      <c r="A316" s="42" t="s">
        <v>535</v>
      </c>
      <c r="B316" s="28" t="s">
        <v>536</v>
      </c>
      <c r="C316" s="28" t="s">
        <v>57</v>
      </c>
      <c r="D316" s="28" t="s">
        <v>538</v>
      </c>
      <c r="E316" s="121">
        <v>2856908</v>
      </c>
      <c r="F316" s="111">
        <v>33261</v>
      </c>
      <c r="G316" s="85">
        <f t="shared" si="12"/>
        <v>2890169</v>
      </c>
      <c r="H316" s="127">
        <v>2865938</v>
      </c>
      <c r="I316" s="23">
        <f t="shared" si="13"/>
        <v>-24231</v>
      </c>
      <c r="J316" s="24">
        <f t="shared" si="14"/>
        <v>-8.3999999999999995E-3</v>
      </c>
      <c r="K316" s="25" t="s">
        <v>951</v>
      </c>
      <c r="L316" s="26" t="s">
        <v>951</v>
      </c>
    </row>
    <row r="317" spans="1:12" x14ac:dyDescent="0.25">
      <c r="A317" s="42" t="s">
        <v>535</v>
      </c>
      <c r="B317" s="28" t="s">
        <v>536</v>
      </c>
      <c r="C317" s="28" t="s">
        <v>79</v>
      </c>
      <c r="D317" s="28" t="s">
        <v>539</v>
      </c>
      <c r="E317" s="121">
        <v>3186649</v>
      </c>
      <c r="F317" s="111">
        <v>68652</v>
      </c>
      <c r="G317" s="85">
        <f t="shared" si="12"/>
        <v>3255301</v>
      </c>
      <c r="H317" s="127">
        <v>3365601</v>
      </c>
      <c r="I317" s="23">
        <f t="shared" si="13"/>
        <v>110300</v>
      </c>
      <c r="J317" s="24">
        <f t="shared" si="14"/>
        <v>3.39E-2</v>
      </c>
      <c r="K317" s="25" t="s">
        <v>951</v>
      </c>
      <c r="L317" s="26" t="s">
        <v>951</v>
      </c>
    </row>
    <row r="318" spans="1:12" x14ac:dyDescent="0.25">
      <c r="A318" s="42" t="s">
        <v>535</v>
      </c>
      <c r="B318" s="28" t="s">
        <v>536</v>
      </c>
      <c r="C318" s="28" t="s">
        <v>59</v>
      </c>
      <c r="D318" s="28" t="s">
        <v>540</v>
      </c>
      <c r="E318" s="121">
        <v>992149</v>
      </c>
      <c r="F318" s="111">
        <v>11783</v>
      </c>
      <c r="G318" s="85">
        <f t="shared" si="12"/>
        <v>1003932</v>
      </c>
      <c r="H318" s="127">
        <v>1016909</v>
      </c>
      <c r="I318" s="23">
        <f t="shared" si="13"/>
        <v>12977</v>
      </c>
      <c r="J318" s="24">
        <f t="shared" si="14"/>
        <v>1.29E-2</v>
      </c>
      <c r="K318" s="25" t="s">
        <v>951</v>
      </c>
      <c r="L318" s="26" t="s">
        <v>951</v>
      </c>
    </row>
    <row r="319" spans="1:12" x14ac:dyDescent="0.25">
      <c r="A319" s="42" t="s">
        <v>535</v>
      </c>
      <c r="B319" s="28" t="s">
        <v>536</v>
      </c>
      <c r="C319" s="28" t="s">
        <v>215</v>
      </c>
      <c r="D319" s="28" t="s">
        <v>541</v>
      </c>
      <c r="E319" s="121">
        <v>2893779</v>
      </c>
      <c r="F319" s="111">
        <v>28432</v>
      </c>
      <c r="G319" s="85">
        <f t="shared" si="12"/>
        <v>2922211</v>
      </c>
      <c r="H319" s="127">
        <v>3000994</v>
      </c>
      <c r="I319" s="23">
        <f t="shared" si="13"/>
        <v>78783</v>
      </c>
      <c r="J319" s="24">
        <f t="shared" si="14"/>
        <v>2.7E-2</v>
      </c>
      <c r="K319" s="25" t="s">
        <v>951</v>
      </c>
      <c r="L319" s="26" t="s">
        <v>951</v>
      </c>
    </row>
    <row r="320" spans="1:12" x14ac:dyDescent="0.25">
      <c r="A320" s="42" t="s">
        <v>535</v>
      </c>
      <c r="B320" s="28" t="s">
        <v>536</v>
      </c>
      <c r="C320" s="28" t="s">
        <v>95</v>
      </c>
      <c r="D320" s="28" t="s">
        <v>542</v>
      </c>
      <c r="E320" s="121">
        <v>16012562</v>
      </c>
      <c r="F320" s="111">
        <v>228279</v>
      </c>
      <c r="G320" s="85">
        <f t="shared" si="12"/>
        <v>16240841</v>
      </c>
      <c r="H320" s="127">
        <v>16221838</v>
      </c>
      <c r="I320" s="23">
        <f t="shared" si="13"/>
        <v>-19003</v>
      </c>
      <c r="J320" s="24">
        <f t="shared" si="14"/>
        <v>-1.1999999999999999E-3</v>
      </c>
      <c r="K320" s="25" t="s">
        <v>951</v>
      </c>
      <c r="L320" s="26" t="s">
        <v>951</v>
      </c>
    </row>
    <row r="321" spans="1:12" x14ac:dyDescent="0.25">
      <c r="A321" s="42" t="s">
        <v>535</v>
      </c>
      <c r="B321" s="28" t="s">
        <v>536</v>
      </c>
      <c r="C321" s="28" t="s">
        <v>193</v>
      </c>
      <c r="D321" s="28" t="s">
        <v>543</v>
      </c>
      <c r="E321" s="121">
        <v>6086389</v>
      </c>
      <c r="F321" s="111">
        <v>68676</v>
      </c>
      <c r="G321" s="85">
        <f t="shared" si="12"/>
        <v>6155065</v>
      </c>
      <c r="H321" s="127">
        <v>6104751</v>
      </c>
      <c r="I321" s="23">
        <f t="shared" si="13"/>
        <v>-50314</v>
      </c>
      <c r="J321" s="24">
        <f t="shared" si="14"/>
        <v>-8.2000000000000007E-3</v>
      </c>
      <c r="K321" s="25" t="s">
        <v>951</v>
      </c>
      <c r="L321" s="26" t="s">
        <v>951</v>
      </c>
    </row>
    <row r="322" spans="1:12" x14ac:dyDescent="0.25">
      <c r="A322" s="42" t="s">
        <v>535</v>
      </c>
      <c r="B322" s="28" t="s">
        <v>536</v>
      </c>
      <c r="C322" s="28" t="s">
        <v>28</v>
      </c>
      <c r="D322" s="28" t="s">
        <v>544</v>
      </c>
      <c r="E322" s="121">
        <v>745811</v>
      </c>
      <c r="F322" s="111">
        <v>8421</v>
      </c>
      <c r="G322" s="85">
        <f t="shared" si="12"/>
        <v>754232</v>
      </c>
      <c r="H322" s="127">
        <v>727856</v>
      </c>
      <c r="I322" s="23">
        <f t="shared" si="13"/>
        <v>-26376</v>
      </c>
      <c r="J322" s="24">
        <f t="shared" si="14"/>
        <v>-3.5000000000000003E-2</v>
      </c>
      <c r="K322" s="25" t="s">
        <v>951</v>
      </c>
      <c r="L322" s="26" t="s">
        <v>951</v>
      </c>
    </row>
    <row r="323" spans="1:12" x14ac:dyDescent="0.25">
      <c r="A323" s="42" t="s">
        <v>535</v>
      </c>
      <c r="B323" s="28" t="s">
        <v>536</v>
      </c>
      <c r="C323" s="28" t="s">
        <v>147</v>
      </c>
      <c r="D323" s="28" t="s">
        <v>545</v>
      </c>
      <c r="E323" s="121">
        <v>2829277</v>
      </c>
      <c r="F323" s="111">
        <v>29374</v>
      </c>
      <c r="G323" s="85">
        <f t="shared" si="12"/>
        <v>2858651</v>
      </c>
      <c r="H323" s="127">
        <v>2875380</v>
      </c>
      <c r="I323" s="23">
        <f t="shared" si="13"/>
        <v>16729</v>
      </c>
      <c r="J323" s="24">
        <f t="shared" si="14"/>
        <v>5.8999999999999999E-3</v>
      </c>
      <c r="K323" s="25" t="s">
        <v>951</v>
      </c>
      <c r="L323" s="26" t="s">
        <v>951</v>
      </c>
    </row>
    <row r="324" spans="1:12" x14ac:dyDescent="0.25">
      <c r="A324" s="42" t="s">
        <v>535</v>
      </c>
      <c r="B324" s="28" t="s">
        <v>536</v>
      </c>
      <c r="C324" s="28" t="s">
        <v>546</v>
      </c>
      <c r="D324" s="28" t="s">
        <v>547</v>
      </c>
      <c r="E324" s="121">
        <v>1950078</v>
      </c>
      <c r="F324" s="111">
        <v>19212</v>
      </c>
      <c r="G324" s="85">
        <f t="shared" si="12"/>
        <v>1969290</v>
      </c>
      <c r="H324" s="127">
        <v>1966254</v>
      </c>
      <c r="I324" s="23">
        <f t="shared" si="13"/>
        <v>-3036</v>
      </c>
      <c r="J324" s="24">
        <f t="shared" si="14"/>
        <v>-1.5E-3</v>
      </c>
      <c r="K324" s="25" t="s">
        <v>951</v>
      </c>
      <c r="L324" s="26" t="s">
        <v>951</v>
      </c>
    </row>
    <row r="325" spans="1:12" x14ac:dyDescent="0.25">
      <c r="A325" s="42" t="s">
        <v>548</v>
      </c>
      <c r="B325" s="28" t="s">
        <v>549</v>
      </c>
      <c r="C325" s="28" t="s">
        <v>26</v>
      </c>
      <c r="D325" s="28" t="s">
        <v>550</v>
      </c>
      <c r="E325" s="121">
        <v>1664347</v>
      </c>
      <c r="F325" s="111">
        <v>41743</v>
      </c>
      <c r="G325" s="85">
        <f t="shared" si="12"/>
        <v>1706090</v>
      </c>
      <c r="H325" s="127">
        <v>1774175</v>
      </c>
      <c r="I325" s="23">
        <f t="shared" si="13"/>
        <v>68085</v>
      </c>
      <c r="J325" s="24">
        <f t="shared" si="14"/>
        <v>3.9899999999999998E-2</v>
      </c>
      <c r="K325" s="25" t="s">
        <v>951</v>
      </c>
      <c r="L325" s="26" t="s">
        <v>951</v>
      </c>
    </row>
    <row r="326" spans="1:12" x14ac:dyDescent="0.25">
      <c r="A326" s="42" t="s">
        <v>548</v>
      </c>
      <c r="B326" s="28" t="s">
        <v>549</v>
      </c>
      <c r="C326" s="28" t="s">
        <v>57</v>
      </c>
      <c r="D326" s="28" t="s">
        <v>551</v>
      </c>
      <c r="E326" s="121">
        <v>1291</v>
      </c>
      <c r="F326" s="111">
        <v>455</v>
      </c>
      <c r="G326" s="85">
        <f t="shared" si="12"/>
        <v>1746</v>
      </c>
      <c r="H326" s="127">
        <v>1161</v>
      </c>
      <c r="I326" s="23">
        <f t="shared" si="13"/>
        <v>-585</v>
      </c>
      <c r="J326" s="24">
        <f t="shared" si="14"/>
        <v>-0.33510000000000001</v>
      </c>
      <c r="K326" s="25">
        <v>1</v>
      </c>
      <c r="L326" s="26">
        <v>1</v>
      </c>
    </row>
    <row r="327" spans="1:12" x14ac:dyDescent="0.25">
      <c r="A327" s="42" t="s">
        <v>548</v>
      </c>
      <c r="B327" s="28" t="s">
        <v>549</v>
      </c>
      <c r="C327" s="28" t="s">
        <v>16</v>
      </c>
      <c r="D327" s="28" t="s">
        <v>552</v>
      </c>
      <c r="E327" s="121">
        <v>43660</v>
      </c>
      <c r="F327" s="111">
        <v>0</v>
      </c>
      <c r="G327" s="85">
        <f t="shared" si="12"/>
        <v>43660</v>
      </c>
      <c r="H327" s="127">
        <v>40922</v>
      </c>
      <c r="I327" s="23">
        <f t="shared" si="13"/>
        <v>-2738</v>
      </c>
      <c r="J327" s="24">
        <f t="shared" si="14"/>
        <v>-6.2700000000000006E-2</v>
      </c>
      <c r="K327" s="25">
        <v>1</v>
      </c>
      <c r="L327" s="26">
        <v>1</v>
      </c>
    </row>
    <row r="328" spans="1:12" x14ac:dyDescent="0.25">
      <c r="A328" s="42" t="s">
        <v>548</v>
      </c>
      <c r="B328" s="28" t="s">
        <v>549</v>
      </c>
      <c r="C328" s="28" t="s">
        <v>59</v>
      </c>
      <c r="D328" s="28" t="s">
        <v>553</v>
      </c>
      <c r="E328" s="121">
        <v>695235</v>
      </c>
      <c r="F328" s="111">
        <v>20563</v>
      </c>
      <c r="G328" s="85">
        <f t="shared" si="12"/>
        <v>715798</v>
      </c>
      <c r="H328" s="127">
        <v>793536</v>
      </c>
      <c r="I328" s="23">
        <f t="shared" si="13"/>
        <v>77738</v>
      </c>
      <c r="J328" s="24">
        <f t="shared" si="14"/>
        <v>0.1086</v>
      </c>
      <c r="K328" s="25" t="s">
        <v>951</v>
      </c>
      <c r="L328" s="26" t="s">
        <v>951</v>
      </c>
    </row>
    <row r="329" spans="1:12" x14ac:dyDescent="0.25">
      <c r="A329" s="42" t="s">
        <v>554</v>
      </c>
      <c r="B329" s="28" t="s">
        <v>555</v>
      </c>
      <c r="C329" s="28" t="s">
        <v>79</v>
      </c>
      <c r="D329" s="28" t="s">
        <v>556</v>
      </c>
      <c r="E329" s="121">
        <v>2533228</v>
      </c>
      <c r="F329" s="111">
        <v>28266</v>
      </c>
      <c r="G329" s="85">
        <f t="shared" ref="G329:G392" si="15">SUM(E329+F329)</f>
        <v>2561494</v>
      </c>
      <c r="H329" s="127">
        <v>2476071</v>
      </c>
      <c r="I329" s="23">
        <f t="shared" ref="I329:I392" si="16">SUM(H329-G329)</f>
        <v>-85423</v>
      </c>
      <c r="J329" s="24">
        <f t="shared" si="14"/>
        <v>-3.3300000000000003E-2</v>
      </c>
      <c r="K329" s="25" t="s">
        <v>951</v>
      </c>
      <c r="L329" s="26" t="s">
        <v>951</v>
      </c>
    </row>
    <row r="330" spans="1:12" x14ac:dyDescent="0.25">
      <c r="A330" s="42" t="s">
        <v>554</v>
      </c>
      <c r="B330" s="28" t="s">
        <v>555</v>
      </c>
      <c r="C330" s="28" t="s">
        <v>84</v>
      </c>
      <c r="D330" s="28" t="s">
        <v>557</v>
      </c>
      <c r="E330" s="121">
        <v>3017478</v>
      </c>
      <c r="F330" s="111">
        <v>36109</v>
      </c>
      <c r="G330" s="85">
        <f t="shared" si="15"/>
        <v>3053587</v>
      </c>
      <c r="H330" s="127">
        <v>2971873</v>
      </c>
      <c r="I330" s="23">
        <f t="shared" si="16"/>
        <v>-81714</v>
      </c>
      <c r="J330" s="24">
        <f t="shared" ref="J330:J393" si="17">ROUND(I330/G330,4)</f>
        <v>-2.6800000000000001E-2</v>
      </c>
      <c r="K330" s="25" t="s">
        <v>951</v>
      </c>
      <c r="L330" s="26" t="s">
        <v>951</v>
      </c>
    </row>
    <row r="331" spans="1:12" x14ac:dyDescent="0.25">
      <c r="A331" s="42" t="s">
        <v>554</v>
      </c>
      <c r="B331" s="28" t="s">
        <v>555</v>
      </c>
      <c r="C331" s="28" t="s">
        <v>63</v>
      </c>
      <c r="D331" s="28" t="s">
        <v>558</v>
      </c>
      <c r="E331" s="121">
        <v>912715</v>
      </c>
      <c r="F331" s="111">
        <v>10547</v>
      </c>
      <c r="G331" s="85">
        <f t="shared" si="15"/>
        <v>923262</v>
      </c>
      <c r="H331" s="127">
        <v>878495</v>
      </c>
      <c r="I331" s="23">
        <f t="shared" si="16"/>
        <v>-44767</v>
      </c>
      <c r="J331" s="24">
        <f t="shared" si="17"/>
        <v>-4.8500000000000001E-2</v>
      </c>
      <c r="K331" s="25" t="s">
        <v>951</v>
      </c>
      <c r="L331" s="26" t="s">
        <v>951</v>
      </c>
    </row>
    <row r="332" spans="1:12" x14ac:dyDescent="0.25">
      <c r="A332" s="42" t="s">
        <v>559</v>
      </c>
      <c r="B332" s="28" t="s">
        <v>560</v>
      </c>
      <c r="C332" s="28" t="s">
        <v>12</v>
      </c>
      <c r="D332" s="28" t="s">
        <v>561</v>
      </c>
      <c r="E332" s="121">
        <v>363858</v>
      </c>
      <c r="F332" s="111">
        <v>4621</v>
      </c>
      <c r="G332" s="85">
        <f t="shared" si="15"/>
        <v>368479</v>
      </c>
      <c r="H332" s="127">
        <v>427554</v>
      </c>
      <c r="I332" s="23">
        <f t="shared" si="16"/>
        <v>59075</v>
      </c>
      <c r="J332" s="24">
        <f t="shared" si="17"/>
        <v>0.1603</v>
      </c>
      <c r="K332" s="25" t="s">
        <v>951</v>
      </c>
      <c r="L332" s="26" t="s">
        <v>951</v>
      </c>
    </row>
    <row r="333" spans="1:12" x14ac:dyDescent="0.25">
      <c r="A333" s="42" t="s">
        <v>559</v>
      </c>
      <c r="B333" s="28" t="s">
        <v>560</v>
      </c>
      <c r="C333" s="28" t="s">
        <v>57</v>
      </c>
      <c r="D333" s="28" t="s">
        <v>562</v>
      </c>
      <c r="E333" s="121">
        <v>1070735</v>
      </c>
      <c r="F333" s="111">
        <v>11236</v>
      </c>
      <c r="G333" s="85">
        <f t="shared" si="15"/>
        <v>1081971</v>
      </c>
      <c r="H333" s="127">
        <v>1013939</v>
      </c>
      <c r="I333" s="23">
        <f t="shared" si="16"/>
        <v>-68032</v>
      </c>
      <c r="J333" s="24">
        <f t="shared" si="17"/>
        <v>-6.2899999999999998E-2</v>
      </c>
      <c r="K333" s="25" t="s">
        <v>951</v>
      </c>
      <c r="L333" s="26" t="s">
        <v>951</v>
      </c>
    </row>
    <row r="334" spans="1:12" x14ac:dyDescent="0.25">
      <c r="A334" s="42" t="s">
        <v>559</v>
      </c>
      <c r="B334" s="28" t="s">
        <v>560</v>
      </c>
      <c r="C334" s="28" t="s">
        <v>368</v>
      </c>
      <c r="D334" s="28" t="s">
        <v>563</v>
      </c>
      <c r="E334" s="121">
        <v>467255</v>
      </c>
      <c r="F334" s="111">
        <v>10805</v>
      </c>
      <c r="G334" s="85">
        <f t="shared" si="15"/>
        <v>478060</v>
      </c>
      <c r="H334" s="127">
        <v>518435</v>
      </c>
      <c r="I334" s="23">
        <f t="shared" si="16"/>
        <v>40375</v>
      </c>
      <c r="J334" s="24">
        <f t="shared" si="17"/>
        <v>8.4500000000000006E-2</v>
      </c>
      <c r="K334" s="25" t="s">
        <v>951</v>
      </c>
      <c r="L334" s="26" t="s">
        <v>951</v>
      </c>
    </row>
    <row r="335" spans="1:12" x14ac:dyDescent="0.25">
      <c r="A335" s="42" t="s">
        <v>559</v>
      </c>
      <c r="B335" s="28" t="s">
        <v>560</v>
      </c>
      <c r="C335" s="28" t="s">
        <v>43</v>
      </c>
      <c r="D335" s="28" t="s">
        <v>564</v>
      </c>
      <c r="E335" s="121">
        <v>3060478</v>
      </c>
      <c r="F335" s="111">
        <v>34998</v>
      </c>
      <c r="G335" s="85">
        <f t="shared" si="15"/>
        <v>3095476</v>
      </c>
      <c r="H335" s="127">
        <v>2972625</v>
      </c>
      <c r="I335" s="23">
        <f t="shared" si="16"/>
        <v>-122851</v>
      </c>
      <c r="J335" s="24">
        <f t="shared" si="17"/>
        <v>-3.9699999999999999E-2</v>
      </c>
      <c r="K335" s="25" t="s">
        <v>951</v>
      </c>
      <c r="L335" s="26" t="s">
        <v>951</v>
      </c>
    </row>
    <row r="336" spans="1:12" x14ac:dyDescent="0.25">
      <c r="A336" s="42" t="s">
        <v>559</v>
      </c>
      <c r="B336" s="28" t="s">
        <v>560</v>
      </c>
      <c r="C336" s="28" t="s">
        <v>61</v>
      </c>
      <c r="D336" s="28" t="s">
        <v>565</v>
      </c>
      <c r="E336" s="121">
        <v>1561511</v>
      </c>
      <c r="F336" s="111">
        <v>19002</v>
      </c>
      <c r="G336" s="85">
        <f t="shared" si="15"/>
        <v>1580513</v>
      </c>
      <c r="H336" s="127">
        <v>1526055</v>
      </c>
      <c r="I336" s="23">
        <f t="shared" si="16"/>
        <v>-54458</v>
      </c>
      <c r="J336" s="24">
        <f t="shared" si="17"/>
        <v>-3.4500000000000003E-2</v>
      </c>
      <c r="K336" s="25" t="s">
        <v>951</v>
      </c>
      <c r="L336" s="26" t="s">
        <v>951</v>
      </c>
    </row>
    <row r="337" spans="1:12" x14ac:dyDescent="0.25">
      <c r="A337" s="42" t="s">
        <v>559</v>
      </c>
      <c r="B337" s="28" t="s">
        <v>560</v>
      </c>
      <c r="C337" s="28" t="s">
        <v>332</v>
      </c>
      <c r="D337" s="28" t="s">
        <v>566</v>
      </c>
      <c r="E337" s="121">
        <v>377357</v>
      </c>
      <c r="F337" s="111">
        <v>4267</v>
      </c>
      <c r="G337" s="85">
        <f t="shared" si="15"/>
        <v>381624</v>
      </c>
      <c r="H337" s="127">
        <v>663519</v>
      </c>
      <c r="I337" s="23">
        <f t="shared" si="16"/>
        <v>281895</v>
      </c>
      <c r="J337" s="24">
        <f t="shared" si="17"/>
        <v>0.73870000000000002</v>
      </c>
      <c r="K337" s="25" t="s">
        <v>951</v>
      </c>
      <c r="L337" s="26" t="s">
        <v>951</v>
      </c>
    </row>
    <row r="338" spans="1:12" x14ac:dyDescent="0.25">
      <c r="A338" s="42" t="s">
        <v>567</v>
      </c>
      <c r="B338" s="28" t="s">
        <v>568</v>
      </c>
      <c r="C338" s="28" t="s">
        <v>12</v>
      </c>
      <c r="D338" s="28" t="s">
        <v>569</v>
      </c>
      <c r="E338" s="121">
        <v>20183</v>
      </c>
      <c r="F338" s="111">
        <v>0</v>
      </c>
      <c r="G338" s="85">
        <f t="shared" si="15"/>
        <v>20183</v>
      </c>
      <c r="H338" s="127">
        <v>20458</v>
      </c>
      <c r="I338" s="23">
        <f t="shared" si="16"/>
        <v>275</v>
      </c>
      <c r="J338" s="24">
        <f t="shared" si="17"/>
        <v>1.3599999999999999E-2</v>
      </c>
      <c r="K338" s="25">
        <v>1</v>
      </c>
      <c r="L338" s="26">
        <v>1</v>
      </c>
    </row>
    <row r="339" spans="1:12" x14ac:dyDescent="0.25">
      <c r="A339" s="42" t="s">
        <v>567</v>
      </c>
      <c r="B339" s="28" t="s">
        <v>568</v>
      </c>
      <c r="C339" s="28" t="s">
        <v>570</v>
      </c>
      <c r="D339" s="28" t="s">
        <v>571</v>
      </c>
      <c r="E339" s="121">
        <v>1456926</v>
      </c>
      <c r="F339" s="111">
        <v>15727</v>
      </c>
      <c r="G339" s="85">
        <f t="shared" si="15"/>
        <v>1472653</v>
      </c>
      <c r="H339" s="127">
        <v>1417520</v>
      </c>
      <c r="I339" s="23">
        <f t="shared" si="16"/>
        <v>-55133</v>
      </c>
      <c r="J339" s="24">
        <f t="shared" si="17"/>
        <v>-3.7400000000000003E-2</v>
      </c>
      <c r="K339" s="25" t="s">
        <v>951</v>
      </c>
      <c r="L339" s="26" t="s">
        <v>951</v>
      </c>
    </row>
    <row r="340" spans="1:12" x14ac:dyDescent="0.25">
      <c r="A340" s="42" t="s">
        <v>567</v>
      </c>
      <c r="B340" s="28" t="s">
        <v>568</v>
      </c>
      <c r="C340" s="28" t="s">
        <v>572</v>
      </c>
      <c r="D340" s="28" t="s">
        <v>573</v>
      </c>
      <c r="E340" s="121">
        <v>1443559</v>
      </c>
      <c r="F340" s="111">
        <v>11184</v>
      </c>
      <c r="G340" s="85">
        <f t="shared" si="15"/>
        <v>1454743</v>
      </c>
      <c r="H340" s="127">
        <v>1524781</v>
      </c>
      <c r="I340" s="23">
        <f t="shared" si="16"/>
        <v>70038</v>
      </c>
      <c r="J340" s="24">
        <f t="shared" si="17"/>
        <v>4.8099999999999997E-2</v>
      </c>
      <c r="K340" s="25" t="s">
        <v>951</v>
      </c>
      <c r="L340" s="26" t="s">
        <v>951</v>
      </c>
    </row>
    <row r="341" spans="1:12" x14ac:dyDescent="0.25">
      <c r="A341" s="42" t="s">
        <v>567</v>
      </c>
      <c r="B341" s="28" t="s">
        <v>568</v>
      </c>
      <c r="C341" s="28" t="s">
        <v>574</v>
      </c>
      <c r="D341" s="28" t="s">
        <v>575</v>
      </c>
      <c r="E341" s="121">
        <v>2517686</v>
      </c>
      <c r="F341" s="111">
        <v>19398</v>
      </c>
      <c r="G341" s="85">
        <f t="shared" si="15"/>
        <v>2537084</v>
      </c>
      <c r="H341" s="127">
        <v>2532264</v>
      </c>
      <c r="I341" s="23">
        <f t="shared" si="16"/>
        <v>-4820</v>
      </c>
      <c r="J341" s="24">
        <f t="shared" si="17"/>
        <v>-1.9E-3</v>
      </c>
      <c r="K341" s="25" t="s">
        <v>951</v>
      </c>
      <c r="L341" s="26" t="s">
        <v>951</v>
      </c>
    </row>
    <row r="342" spans="1:12" x14ac:dyDescent="0.25">
      <c r="A342" s="42" t="s">
        <v>567</v>
      </c>
      <c r="B342" s="28" t="s">
        <v>568</v>
      </c>
      <c r="C342" s="28" t="s">
        <v>576</v>
      </c>
      <c r="D342" s="28" t="s">
        <v>577</v>
      </c>
      <c r="E342" s="121">
        <v>1625696</v>
      </c>
      <c r="F342" s="111">
        <v>12595</v>
      </c>
      <c r="G342" s="85">
        <f t="shared" si="15"/>
        <v>1638291</v>
      </c>
      <c r="H342" s="127">
        <v>1634268</v>
      </c>
      <c r="I342" s="23">
        <f t="shared" si="16"/>
        <v>-4023</v>
      </c>
      <c r="J342" s="24">
        <f t="shared" si="17"/>
        <v>-2.5000000000000001E-3</v>
      </c>
      <c r="K342" s="25" t="s">
        <v>951</v>
      </c>
      <c r="L342" s="26" t="s">
        <v>951</v>
      </c>
    </row>
    <row r="343" spans="1:12" x14ac:dyDescent="0.25">
      <c r="A343" s="42" t="s">
        <v>567</v>
      </c>
      <c r="B343" s="28" t="s">
        <v>568</v>
      </c>
      <c r="C343" s="28" t="s">
        <v>578</v>
      </c>
      <c r="D343" s="28" t="s">
        <v>579</v>
      </c>
      <c r="E343" s="121">
        <v>2517292</v>
      </c>
      <c r="F343" s="111">
        <v>19502</v>
      </c>
      <c r="G343" s="85">
        <f t="shared" si="15"/>
        <v>2536794</v>
      </c>
      <c r="H343" s="127">
        <v>2530564</v>
      </c>
      <c r="I343" s="23">
        <f t="shared" si="16"/>
        <v>-6230</v>
      </c>
      <c r="J343" s="24">
        <f t="shared" si="17"/>
        <v>-2.5000000000000001E-3</v>
      </c>
      <c r="K343" s="25" t="s">
        <v>951</v>
      </c>
      <c r="L343" s="26" t="s">
        <v>951</v>
      </c>
    </row>
    <row r="344" spans="1:12" x14ac:dyDescent="0.25">
      <c r="A344" s="42" t="s">
        <v>567</v>
      </c>
      <c r="B344" s="28" t="s">
        <v>568</v>
      </c>
      <c r="C344" s="28" t="s">
        <v>580</v>
      </c>
      <c r="D344" s="28" t="s">
        <v>581</v>
      </c>
      <c r="E344" s="121">
        <v>2174260</v>
      </c>
      <c r="F344" s="111">
        <v>16845</v>
      </c>
      <c r="G344" s="85">
        <f t="shared" si="15"/>
        <v>2191105</v>
      </c>
      <c r="H344" s="127">
        <v>2243838</v>
      </c>
      <c r="I344" s="23">
        <f t="shared" si="16"/>
        <v>52733</v>
      </c>
      <c r="J344" s="24">
        <f t="shared" si="17"/>
        <v>2.41E-2</v>
      </c>
      <c r="K344" s="25" t="s">
        <v>951</v>
      </c>
      <c r="L344" s="26" t="s">
        <v>951</v>
      </c>
    </row>
    <row r="345" spans="1:12" x14ac:dyDescent="0.25">
      <c r="A345" s="42" t="s">
        <v>567</v>
      </c>
      <c r="B345" s="28" t="s">
        <v>568</v>
      </c>
      <c r="C345" s="28" t="s">
        <v>582</v>
      </c>
      <c r="D345" s="28" t="s">
        <v>583</v>
      </c>
      <c r="E345" s="121">
        <v>1633125</v>
      </c>
      <c r="F345" s="111">
        <v>12536</v>
      </c>
      <c r="G345" s="85">
        <f t="shared" si="15"/>
        <v>1645661</v>
      </c>
      <c r="H345" s="127">
        <v>1787538</v>
      </c>
      <c r="I345" s="23">
        <f t="shared" si="16"/>
        <v>141877</v>
      </c>
      <c r="J345" s="24">
        <f t="shared" si="17"/>
        <v>8.6199999999999999E-2</v>
      </c>
      <c r="K345" s="25" t="s">
        <v>951</v>
      </c>
      <c r="L345" s="26" t="s">
        <v>951</v>
      </c>
    </row>
    <row r="346" spans="1:12" x14ac:dyDescent="0.25">
      <c r="A346" s="42" t="s">
        <v>567</v>
      </c>
      <c r="B346" s="28" t="s">
        <v>568</v>
      </c>
      <c r="C346" s="28" t="s">
        <v>584</v>
      </c>
      <c r="D346" s="28" t="s">
        <v>585</v>
      </c>
      <c r="E346" s="122">
        <v>1262940</v>
      </c>
      <c r="F346" s="112">
        <v>9784</v>
      </c>
      <c r="G346" s="85">
        <f t="shared" si="15"/>
        <v>1272724</v>
      </c>
      <c r="H346" s="127">
        <v>1310568</v>
      </c>
      <c r="I346" s="23">
        <f t="shared" si="16"/>
        <v>37844</v>
      </c>
      <c r="J346" s="24">
        <f t="shared" si="17"/>
        <v>2.9700000000000001E-2</v>
      </c>
      <c r="K346" s="25" t="s">
        <v>951</v>
      </c>
      <c r="L346" s="26" t="s">
        <v>951</v>
      </c>
    </row>
    <row r="347" spans="1:12" x14ac:dyDescent="0.25">
      <c r="A347" s="42" t="s">
        <v>567</v>
      </c>
      <c r="B347" s="28" t="s">
        <v>568</v>
      </c>
      <c r="C347" s="28" t="s">
        <v>586</v>
      </c>
      <c r="D347" s="28" t="s">
        <v>587</v>
      </c>
      <c r="E347" s="121">
        <v>1462071</v>
      </c>
      <c r="F347" s="111">
        <v>11326</v>
      </c>
      <c r="G347" s="85">
        <f t="shared" si="15"/>
        <v>1473397</v>
      </c>
      <c r="H347" s="127">
        <v>1527344</v>
      </c>
      <c r="I347" s="23">
        <f t="shared" si="16"/>
        <v>53947</v>
      </c>
      <c r="J347" s="24">
        <f t="shared" si="17"/>
        <v>3.6600000000000001E-2</v>
      </c>
      <c r="K347" s="25" t="s">
        <v>951</v>
      </c>
      <c r="L347" s="26" t="s">
        <v>951</v>
      </c>
    </row>
    <row r="348" spans="1:12" x14ac:dyDescent="0.25">
      <c r="A348" s="42" t="s">
        <v>567</v>
      </c>
      <c r="B348" s="28" t="s">
        <v>568</v>
      </c>
      <c r="C348" s="28" t="s">
        <v>588</v>
      </c>
      <c r="D348" s="28" t="s">
        <v>589</v>
      </c>
      <c r="E348" s="121">
        <v>517736</v>
      </c>
      <c r="F348" s="111">
        <v>4111</v>
      </c>
      <c r="G348" s="85">
        <f t="shared" si="15"/>
        <v>521847</v>
      </c>
      <c r="H348" s="127">
        <v>637249</v>
      </c>
      <c r="I348" s="23">
        <f t="shared" si="16"/>
        <v>115402</v>
      </c>
      <c r="J348" s="24">
        <f t="shared" si="17"/>
        <v>0.22109999999999999</v>
      </c>
      <c r="K348" s="25" t="s">
        <v>951</v>
      </c>
      <c r="L348" s="26" t="s">
        <v>951</v>
      </c>
    </row>
    <row r="349" spans="1:12" x14ac:dyDescent="0.25">
      <c r="A349" s="43" t="s">
        <v>567</v>
      </c>
      <c r="B349" s="39" t="s">
        <v>568</v>
      </c>
      <c r="C349" s="39" t="s">
        <v>862</v>
      </c>
      <c r="D349" s="39" t="s">
        <v>885</v>
      </c>
      <c r="E349" s="121">
        <v>1275819</v>
      </c>
      <c r="F349" s="111">
        <v>9795</v>
      </c>
      <c r="G349" s="85">
        <f t="shared" si="15"/>
        <v>1285614</v>
      </c>
      <c r="H349" s="127">
        <v>1513817</v>
      </c>
      <c r="I349" s="23">
        <f t="shared" si="16"/>
        <v>228203</v>
      </c>
      <c r="J349" s="24">
        <f t="shared" si="17"/>
        <v>0.17749999999999999</v>
      </c>
      <c r="K349" s="25" t="s">
        <v>951</v>
      </c>
      <c r="L349" s="26" t="s">
        <v>951</v>
      </c>
    </row>
    <row r="350" spans="1:12" s="6" customFormat="1" x14ac:dyDescent="0.25">
      <c r="A350" s="56" t="s">
        <v>567</v>
      </c>
      <c r="B350" s="57" t="s">
        <v>568</v>
      </c>
      <c r="C350" s="57" t="s">
        <v>898</v>
      </c>
      <c r="D350" s="57" t="s">
        <v>883</v>
      </c>
      <c r="E350" s="142">
        <v>10858324</v>
      </c>
      <c r="F350" s="143">
        <v>83436</v>
      </c>
      <c r="G350" s="144">
        <f t="shared" si="15"/>
        <v>10941760</v>
      </c>
      <c r="H350" s="129">
        <v>12778813</v>
      </c>
      <c r="I350" s="76">
        <f t="shared" si="16"/>
        <v>1837053</v>
      </c>
      <c r="J350" s="58">
        <f t="shared" si="17"/>
        <v>0.16789999999999999</v>
      </c>
      <c r="K350" s="60" t="s">
        <v>951</v>
      </c>
      <c r="L350" s="61" t="s">
        <v>951</v>
      </c>
    </row>
    <row r="351" spans="1:12" x14ac:dyDescent="0.25">
      <c r="A351" s="42" t="s">
        <v>567</v>
      </c>
      <c r="B351" s="28" t="s">
        <v>568</v>
      </c>
      <c r="C351" s="28" t="s">
        <v>592</v>
      </c>
      <c r="D351" s="28" t="s">
        <v>593</v>
      </c>
      <c r="E351" s="121">
        <v>4752001</v>
      </c>
      <c r="F351" s="111">
        <v>36816</v>
      </c>
      <c r="G351" s="85">
        <f t="shared" si="15"/>
        <v>4788817</v>
      </c>
      <c r="H351" s="127">
        <v>4958903</v>
      </c>
      <c r="I351" s="23">
        <f t="shared" si="16"/>
        <v>170086</v>
      </c>
      <c r="J351" s="24">
        <f t="shared" si="17"/>
        <v>3.5499999999999997E-2</v>
      </c>
      <c r="K351" s="25" t="s">
        <v>951</v>
      </c>
      <c r="L351" s="26" t="s">
        <v>951</v>
      </c>
    </row>
    <row r="352" spans="1:12" x14ac:dyDescent="0.25">
      <c r="A352" s="42" t="s">
        <v>567</v>
      </c>
      <c r="B352" s="28" t="s">
        <v>568</v>
      </c>
      <c r="C352" s="28" t="s">
        <v>594</v>
      </c>
      <c r="D352" s="28" t="s">
        <v>595</v>
      </c>
      <c r="E352" s="121">
        <v>1705020</v>
      </c>
      <c r="F352" s="111">
        <v>13210</v>
      </c>
      <c r="G352" s="85">
        <f t="shared" si="15"/>
        <v>1718230</v>
      </c>
      <c r="H352" s="127">
        <v>2038472</v>
      </c>
      <c r="I352" s="23">
        <f t="shared" si="16"/>
        <v>320242</v>
      </c>
      <c r="J352" s="24">
        <f t="shared" si="17"/>
        <v>0.18640000000000001</v>
      </c>
      <c r="K352" s="25" t="s">
        <v>951</v>
      </c>
      <c r="L352" s="26" t="s">
        <v>951</v>
      </c>
    </row>
    <row r="353" spans="1:12" x14ac:dyDescent="0.25">
      <c r="A353" s="42" t="s">
        <v>567</v>
      </c>
      <c r="B353" s="28" t="s">
        <v>568</v>
      </c>
      <c r="C353" s="28" t="s">
        <v>26</v>
      </c>
      <c r="D353" s="28" t="s">
        <v>596</v>
      </c>
      <c r="E353" s="121">
        <v>48656233</v>
      </c>
      <c r="F353" s="111">
        <v>754644</v>
      </c>
      <c r="G353" s="85">
        <f t="shared" si="15"/>
        <v>49410877</v>
      </c>
      <c r="H353" s="127">
        <v>50777578</v>
      </c>
      <c r="I353" s="23">
        <f t="shared" si="16"/>
        <v>1366701</v>
      </c>
      <c r="J353" s="24">
        <f t="shared" si="17"/>
        <v>2.7699999999999999E-2</v>
      </c>
      <c r="K353" s="25" t="s">
        <v>951</v>
      </c>
      <c r="L353" s="26" t="s">
        <v>951</v>
      </c>
    </row>
    <row r="354" spans="1:12" x14ac:dyDescent="0.25">
      <c r="A354" s="42" t="s">
        <v>567</v>
      </c>
      <c r="B354" s="28" t="s">
        <v>568</v>
      </c>
      <c r="C354" s="28" t="s">
        <v>79</v>
      </c>
      <c r="D354" s="28" t="s">
        <v>597</v>
      </c>
      <c r="E354" s="121">
        <v>471274</v>
      </c>
      <c r="F354" s="111">
        <v>33144</v>
      </c>
      <c r="G354" s="85">
        <f t="shared" si="15"/>
        <v>504418</v>
      </c>
      <c r="H354" s="127">
        <v>279915</v>
      </c>
      <c r="I354" s="23">
        <f t="shared" si="16"/>
        <v>-224503</v>
      </c>
      <c r="J354" s="24">
        <f t="shared" si="17"/>
        <v>-0.4451</v>
      </c>
      <c r="K354" s="25">
        <v>1</v>
      </c>
      <c r="L354" s="26" t="s">
        <v>951</v>
      </c>
    </row>
    <row r="355" spans="1:12" x14ac:dyDescent="0.25">
      <c r="A355" s="42" t="s">
        <v>567</v>
      </c>
      <c r="B355" s="28" t="s">
        <v>568</v>
      </c>
      <c r="C355" s="28" t="s">
        <v>16</v>
      </c>
      <c r="D355" s="28" t="s">
        <v>598</v>
      </c>
      <c r="E355" s="121">
        <v>13772516</v>
      </c>
      <c r="F355" s="111">
        <v>200096</v>
      </c>
      <c r="G355" s="85">
        <f t="shared" si="15"/>
        <v>13972612</v>
      </c>
      <c r="H355" s="127">
        <v>14900763</v>
      </c>
      <c r="I355" s="23">
        <f t="shared" si="16"/>
        <v>928151</v>
      </c>
      <c r="J355" s="24">
        <f t="shared" si="17"/>
        <v>6.6400000000000001E-2</v>
      </c>
      <c r="K355" s="25" t="s">
        <v>951</v>
      </c>
      <c r="L355" s="26" t="s">
        <v>951</v>
      </c>
    </row>
    <row r="356" spans="1:12" x14ac:dyDescent="0.25">
      <c r="A356" s="42" t="s">
        <v>567</v>
      </c>
      <c r="B356" s="28" t="s">
        <v>568</v>
      </c>
      <c r="C356" s="28" t="s">
        <v>59</v>
      </c>
      <c r="D356" s="28" t="s">
        <v>599</v>
      </c>
      <c r="E356" s="121">
        <v>9554003</v>
      </c>
      <c r="F356" s="111">
        <v>186759</v>
      </c>
      <c r="G356" s="85">
        <f t="shared" si="15"/>
        <v>9740762</v>
      </c>
      <c r="H356" s="127">
        <v>8087721</v>
      </c>
      <c r="I356" s="23">
        <f t="shared" si="16"/>
        <v>-1653041</v>
      </c>
      <c r="J356" s="24">
        <f t="shared" si="17"/>
        <v>-0.16969999999999999</v>
      </c>
      <c r="K356" s="25" t="s">
        <v>951</v>
      </c>
      <c r="L356" s="26" t="s">
        <v>951</v>
      </c>
    </row>
    <row r="357" spans="1:12" x14ac:dyDescent="0.25">
      <c r="A357" s="42" t="s">
        <v>567</v>
      </c>
      <c r="B357" s="28" t="s">
        <v>568</v>
      </c>
      <c r="C357" s="28" t="s">
        <v>37</v>
      </c>
      <c r="D357" s="28" t="s">
        <v>600</v>
      </c>
      <c r="E357" s="121">
        <v>5923275</v>
      </c>
      <c r="F357" s="111">
        <v>80098</v>
      </c>
      <c r="G357" s="85">
        <f t="shared" si="15"/>
        <v>6003373</v>
      </c>
      <c r="H357" s="127">
        <v>6312489</v>
      </c>
      <c r="I357" s="23">
        <f t="shared" si="16"/>
        <v>309116</v>
      </c>
      <c r="J357" s="24">
        <f t="shared" si="17"/>
        <v>5.1499999999999997E-2</v>
      </c>
      <c r="K357" s="25" t="s">
        <v>951</v>
      </c>
      <c r="L357" s="26" t="s">
        <v>951</v>
      </c>
    </row>
    <row r="358" spans="1:12" x14ac:dyDescent="0.25">
      <c r="A358" s="42" t="s">
        <v>567</v>
      </c>
      <c r="B358" s="28" t="s">
        <v>568</v>
      </c>
      <c r="C358" s="28" t="s">
        <v>67</v>
      </c>
      <c r="D358" s="28" t="s">
        <v>601</v>
      </c>
      <c r="E358" s="121">
        <v>2860411</v>
      </c>
      <c r="F358" s="111">
        <v>39141</v>
      </c>
      <c r="G358" s="85">
        <f t="shared" si="15"/>
        <v>2899552</v>
      </c>
      <c r="H358" s="127">
        <v>3001360</v>
      </c>
      <c r="I358" s="23">
        <f t="shared" si="16"/>
        <v>101808</v>
      </c>
      <c r="J358" s="24">
        <f t="shared" si="17"/>
        <v>3.5099999999999999E-2</v>
      </c>
      <c r="K358" s="25" t="s">
        <v>951</v>
      </c>
      <c r="L358" s="26" t="s">
        <v>951</v>
      </c>
    </row>
    <row r="359" spans="1:12" x14ac:dyDescent="0.25">
      <c r="A359" s="42" t="s">
        <v>567</v>
      </c>
      <c r="B359" s="28" t="s">
        <v>568</v>
      </c>
      <c r="C359" s="28" t="s">
        <v>93</v>
      </c>
      <c r="D359" s="28" t="s">
        <v>602</v>
      </c>
      <c r="E359" s="121">
        <v>30170231</v>
      </c>
      <c r="F359" s="111">
        <v>828355</v>
      </c>
      <c r="G359" s="85">
        <f t="shared" si="15"/>
        <v>30998586</v>
      </c>
      <c r="H359" s="127">
        <v>27657496</v>
      </c>
      <c r="I359" s="23">
        <f t="shared" si="16"/>
        <v>-3341090</v>
      </c>
      <c r="J359" s="24">
        <f t="shared" si="17"/>
        <v>-0.10780000000000001</v>
      </c>
      <c r="K359" s="25" t="s">
        <v>951</v>
      </c>
      <c r="L359" s="26" t="s">
        <v>951</v>
      </c>
    </row>
    <row r="360" spans="1:12" x14ac:dyDescent="0.25">
      <c r="A360" s="42" t="s">
        <v>567</v>
      </c>
      <c r="B360" s="28" t="s">
        <v>568</v>
      </c>
      <c r="C360" s="28" t="s">
        <v>355</v>
      </c>
      <c r="D360" s="28" t="s">
        <v>603</v>
      </c>
      <c r="E360" s="121">
        <v>2534196</v>
      </c>
      <c r="F360" s="111">
        <v>37746</v>
      </c>
      <c r="G360" s="85">
        <f t="shared" si="15"/>
        <v>2571942</v>
      </c>
      <c r="H360" s="127">
        <v>2419323</v>
      </c>
      <c r="I360" s="23">
        <f t="shared" si="16"/>
        <v>-152619</v>
      </c>
      <c r="J360" s="24">
        <f t="shared" si="17"/>
        <v>-5.9299999999999999E-2</v>
      </c>
      <c r="K360" s="25" t="s">
        <v>951</v>
      </c>
      <c r="L360" s="26" t="s">
        <v>951</v>
      </c>
    </row>
    <row r="361" spans="1:12" x14ac:dyDescent="0.25">
      <c r="A361" s="42" t="s">
        <v>567</v>
      </c>
      <c r="B361" s="28" t="s">
        <v>568</v>
      </c>
      <c r="C361" s="28" t="s">
        <v>604</v>
      </c>
      <c r="D361" s="28" t="s">
        <v>605</v>
      </c>
      <c r="E361" s="121">
        <v>5547441</v>
      </c>
      <c r="F361" s="111">
        <v>149676</v>
      </c>
      <c r="G361" s="85">
        <f t="shared" si="15"/>
        <v>5697117</v>
      </c>
      <c r="H361" s="127">
        <v>5155102</v>
      </c>
      <c r="I361" s="23">
        <f t="shared" si="16"/>
        <v>-542015</v>
      </c>
      <c r="J361" s="24">
        <f t="shared" si="17"/>
        <v>-9.5100000000000004E-2</v>
      </c>
      <c r="K361" s="25" t="s">
        <v>951</v>
      </c>
      <c r="L361" s="26" t="s">
        <v>951</v>
      </c>
    </row>
    <row r="362" spans="1:12" x14ac:dyDescent="0.25">
      <c r="A362" s="42" t="s">
        <v>567</v>
      </c>
      <c r="B362" s="28" t="s">
        <v>568</v>
      </c>
      <c r="C362" s="28" t="s">
        <v>444</v>
      </c>
      <c r="D362" s="28" t="s">
        <v>606</v>
      </c>
      <c r="E362" s="121">
        <v>40142587</v>
      </c>
      <c r="F362" s="111">
        <v>538172</v>
      </c>
      <c r="G362" s="85">
        <f t="shared" si="15"/>
        <v>40680759</v>
      </c>
      <c r="H362" s="127">
        <v>41647429</v>
      </c>
      <c r="I362" s="23">
        <f t="shared" si="16"/>
        <v>966670</v>
      </c>
      <c r="J362" s="24">
        <f t="shared" si="17"/>
        <v>2.3800000000000002E-2</v>
      </c>
      <c r="K362" s="25" t="s">
        <v>951</v>
      </c>
      <c r="L362" s="26" t="s">
        <v>951</v>
      </c>
    </row>
    <row r="363" spans="1:12" x14ac:dyDescent="0.25">
      <c r="A363" s="42" t="s">
        <v>567</v>
      </c>
      <c r="B363" s="28" t="s">
        <v>568</v>
      </c>
      <c r="C363" s="28" t="s">
        <v>607</v>
      </c>
      <c r="D363" s="28" t="s">
        <v>608</v>
      </c>
      <c r="E363" s="121">
        <v>3748671</v>
      </c>
      <c r="F363" s="111">
        <v>49893</v>
      </c>
      <c r="G363" s="85">
        <f t="shared" si="15"/>
        <v>3798564</v>
      </c>
      <c r="H363" s="127">
        <v>3577724</v>
      </c>
      <c r="I363" s="23">
        <f t="shared" si="16"/>
        <v>-220840</v>
      </c>
      <c r="J363" s="24">
        <f t="shared" si="17"/>
        <v>-5.8099999999999999E-2</v>
      </c>
      <c r="K363" s="25" t="s">
        <v>951</v>
      </c>
      <c r="L363" s="26" t="s">
        <v>951</v>
      </c>
    </row>
    <row r="364" spans="1:12" x14ac:dyDescent="0.25">
      <c r="A364" s="42" t="s">
        <v>567</v>
      </c>
      <c r="B364" s="28" t="s">
        <v>568</v>
      </c>
      <c r="C364" s="28" t="s">
        <v>546</v>
      </c>
      <c r="D364" s="28" t="s">
        <v>609</v>
      </c>
      <c r="E364" s="121">
        <v>7574153</v>
      </c>
      <c r="F364" s="111">
        <v>70250</v>
      </c>
      <c r="G364" s="85">
        <f t="shared" si="15"/>
        <v>7644403</v>
      </c>
      <c r="H364" s="127">
        <v>7501721</v>
      </c>
      <c r="I364" s="23">
        <f t="shared" si="16"/>
        <v>-142682</v>
      </c>
      <c r="J364" s="24">
        <f t="shared" si="17"/>
        <v>-1.8700000000000001E-2</v>
      </c>
      <c r="K364" s="25" t="s">
        <v>951</v>
      </c>
      <c r="L364" s="26" t="s">
        <v>951</v>
      </c>
    </row>
    <row r="365" spans="1:12" x14ac:dyDescent="0.25">
      <c r="A365" s="42" t="s">
        <v>567</v>
      </c>
      <c r="B365" s="28" t="s">
        <v>568</v>
      </c>
      <c r="C365" s="28" t="s">
        <v>411</v>
      </c>
      <c r="D365" s="28" t="s">
        <v>610</v>
      </c>
      <c r="E365" s="121">
        <v>104195158</v>
      </c>
      <c r="F365" s="111">
        <v>1603668</v>
      </c>
      <c r="G365" s="85">
        <f t="shared" si="15"/>
        <v>105798826</v>
      </c>
      <c r="H365" s="127">
        <v>105028956</v>
      </c>
      <c r="I365" s="23">
        <f t="shared" si="16"/>
        <v>-769870</v>
      </c>
      <c r="J365" s="24">
        <f t="shared" si="17"/>
        <v>-7.3000000000000001E-3</v>
      </c>
      <c r="K365" s="25" t="s">
        <v>951</v>
      </c>
      <c r="L365" s="26" t="s">
        <v>951</v>
      </c>
    </row>
    <row r="366" spans="1:12" x14ac:dyDescent="0.25">
      <c r="A366" s="43" t="s">
        <v>567</v>
      </c>
      <c r="B366" s="39" t="s">
        <v>568</v>
      </c>
      <c r="C366" s="39" t="s">
        <v>863</v>
      </c>
      <c r="D366" s="39" t="s">
        <v>886</v>
      </c>
      <c r="E366" s="121">
        <v>776402</v>
      </c>
      <c r="F366" s="111">
        <v>6016</v>
      </c>
      <c r="G366" s="85">
        <f t="shared" si="15"/>
        <v>782418</v>
      </c>
      <c r="H366" s="127">
        <v>780923</v>
      </c>
      <c r="I366" s="23">
        <f t="shared" si="16"/>
        <v>-1495</v>
      </c>
      <c r="J366" s="24">
        <f t="shared" si="17"/>
        <v>-1.9E-3</v>
      </c>
      <c r="K366" s="25" t="s">
        <v>951</v>
      </c>
      <c r="L366" s="26" t="s">
        <v>951</v>
      </c>
    </row>
    <row r="367" spans="1:12" x14ac:dyDescent="0.25">
      <c r="A367" s="63" t="s">
        <v>567</v>
      </c>
      <c r="B367" s="64" t="s">
        <v>568</v>
      </c>
      <c r="C367" s="64" t="s">
        <v>854</v>
      </c>
      <c r="D367" s="64" t="s">
        <v>855</v>
      </c>
      <c r="E367" s="145">
        <v>27305695</v>
      </c>
      <c r="F367" s="146">
        <v>211546</v>
      </c>
      <c r="G367" s="147">
        <f t="shared" si="15"/>
        <v>27517241</v>
      </c>
      <c r="H367" s="130">
        <v>40042481</v>
      </c>
      <c r="I367" s="75">
        <f t="shared" si="16"/>
        <v>12525240</v>
      </c>
      <c r="J367" s="65">
        <f t="shared" si="17"/>
        <v>0.45519999999999999</v>
      </c>
      <c r="K367" s="66" t="s">
        <v>951</v>
      </c>
      <c r="L367" s="67" t="s">
        <v>951</v>
      </c>
    </row>
    <row r="368" spans="1:12" x14ac:dyDescent="0.25">
      <c r="A368" s="63" t="s">
        <v>567</v>
      </c>
      <c r="B368" s="64" t="s">
        <v>568</v>
      </c>
      <c r="C368" s="64" t="s">
        <v>856</v>
      </c>
      <c r="D368" s="64" t="s">
        <v>857</v>
      </c>
      <c r="E368" s="145">
        <v>10595730</v>
      </c>
      <c r="F368" s="146">
        <v>82074</v>
      </c>
      <c r="G368" s="147">
        <f t="shared" si="15"/>
        <v>10677804</v>
      </c>
      <c r="H368" s="130">
        <v>11270258</v>
      </c>
      <c r="I368" s="75">
        <f t="shared" si="16"/>
        <v>592454</v>
      </c>
      <c r="J368" s="65">
        <f t="shared" si="17"/>
        <v>5.5500000000000001E-2</v>
      </c>
      <c r="K368" s="66" t="s">
        <v>951</v>
      </c>
      <c r="L368" s="67" t="s">
        <v>951</v>
      </c>
    </row>
    <row r="369" spans="1:12" x14ac:dyDescent="0.25">
      <c r="A369" s="63" t="s">
        <v>567</v>
      </c>
      <c r="B369" s="64" t="s">
        <v>568</v>
      </c>
      <c r="C369" s="64" t="s">
        <v>858</v>
      </c>
      <c r="D369" s="64" t="s">
        <v>859</v>
      </c>
      <c r="E369" s="145">
        <v>4861885</v>
      </c>
      <c r="F369" s="146">
        <v>37666</v>
      </c>
      <c r="G369" s="147">
        <f t="shared" si="15"/>
        <v>4899551</v>
      </c>
      <c r="H369" s="130">
        <v>5669449</v>
      </c>
      <c r="I369" s="75">
        <f t="shared" si="16"/>
        <v>769898</v>
      </c>
      <c r="J369" s="65">
        <f t="shared" si="17"/>
        <v>0.15709999999999999</v>
      </c>
      <c r="K369" s="66" t="s">
        <v>951</v>
      </c>
      <c r="L369" s="67" t="s">
        <v>951</v>
      </c>
    </row>
    <row r="370" spans="1:12" x14ac:dyDescent="0.25">
      <c r="A370" s="63" t="s">
        <v>567</v>
      </c>
      <c r="B370" s="64" t="s">
        <v>568</v>
      </c>
      <c r="C370" s="64" t="s">
        <v>860</v>
      </c>
      <c r="D370" s="64" t="s">
        <v>861</v>
      </c>
      <c r="E370" s="145">
        <v>1534871</v>
      </c>
      <c r="F370" s="146">
        <v>11887</v>
      </c>
      <c r="G370" s="147">
        <f t="shared" si="15"/>
        <v>1546758</v>
      </c>
      <c r="H370" s="130">
        <v>1869195</v>
      </c>
      <c r="I370" s="75">
        <f t="shared" si="16"/>
        <v>322437</v>
      </c>
      <c r="J370" s="65">
        <f t="shared" si="17"/>
        <v>0.20849999999999999</v>
      </c>
      <c r="K370" s="66" t="s">
        <v>951</v>
      </c>
      <c r="L370" s="67" t="s">
        <v>951</v>
      </c>
    </row>
    <row r="371" spans="1:12" x14ac:dyDescent="0.25">
      <c r="A371" s="63" t="s">
        <v>567</v>
      </c>
      <c r="B371" s="64" t="s">
        <v>568</v>
      </c>
      <c r="C371" s="64" t="s">
        <v>864</v>
      </c>
      <c r="D371" s="64" t="s">
        <v>865</v>
      </c>
      <c r="E371" s="145">
        <v>235788</v>
      </c>
      <c r="F371" s="146">
        <v>1827</v>
      </c>
      <c r="G371" s="147">
        <f t="shared" si="15"/>
        <v>237615</v>
      </c>
      <c r="H371" s="130">
        <v>262901</v>
      </c>
      <c r="I371" s="75">
        <f t="shared" si="16"/>
        <v>25286</v>
      </c>
      <c r="J371" s="65">
        <f t="shared" si="17"/>
        <v>0.10639999999999999</v>
      </c>
      <c r="K371" s="66" t="s">
        <v>951</v>
      </c>
      <c r="L371" s="67" t="s">
        <v>951</v>
      </c>
    </row>
    <row r="372" spans="1:12" x14ac:dyDescent="0.25">
      <c r="A372" s="42" t="s">
        <v>611</v>
      </c>
      <c r="B372" s="28" t="s">
        <v>612</v>
      </c>
      <c r="C372" s="28" t="s">
        <v>429</v>
      </c>
      <c r="D372" s="28" t="s">
        <v>613</v>
      </c>
      <c r="E372" s="121">
        <v>1536605</v>
      </c>
      <c r="F372" s="111">
        <v>14395</v>
      </c>
      <c r="G372" s="85">
        <f t="shared" si="15"/>
        <v>1551000</v>
      </c>
      <c r="H372" s="127">
        <v>1582075</v>
      </c>
      <c r="I372" s="23">
        <f t="shared" si="16"/>
        <v>31075</v>
      </c>
      <c r="J372" s="24">
        <f t="shared" si="17"/>
        <v>0.02</v>
      </c>
      <c r="K372" s="25" t="s">
        <v>951</v>
      </c>
      <c r="L372" s="26" t="s">
        <v>951</v>
      </c>
    </row>
    <row r="373" spans="1:12" x14ac:dyDescent="0.25">
      <c r="A373" s="42" t="s">
        <v>611</v>
      </c>
      <c r="B373" s="28" t="s">
        <v>612</v>
      </c>
      <c r="C373" s="28" t="s">
        <v>26</v>
      </c>
      <c r="D373" s="28" t="s">
        <v>614</v>
      </c>
      <c r="E373" s="121">
        <v>4853849</v>
      </c>
      <c r="F373" s="111">
        <v>61210</v>
      </c>
      <c r="G373" s="85">
        <f t="shared" si="15"/>
        <v>4915059</v>
      </c>
      <c r="H373" s="127">
        <v>5110290</v>
      </c>
      <c r="I373" s="23">
        <f t="shared" si="16"/>
        <v>195231</v>
      </c>
      <c r="J373" s="24">
        <f t="shared" si="17"/>
        <v>3.9699999999999999E-2</v>
      </c>
      <c r="K373" s="25" t="s">
        <v>951</v>
      </c>
      <c r="L373" s="26" t="s">
        <v>951</v>
      </c>
    </row>
    <row r="374" spans="1:12" x14ac:dyDescent="0.25">
      <c r="A374" s="42" t="s">
        <v>611</v>
      </c>
      <c r="B374" s="28" t="s">
        <v>612</v>
      </c>
      <c r="C374" s="28" t="s">
        <v>57</v>
      </c>
      <c r="D374" s="28" t="s">
        <v>615</v>
      </c>
      <c r="E374" s="121">
        <v>4666159</v>
      </c>
      <c r="F374" s="111">
        <v>49346</v>
      </c>
      <c r="G374" s="85">
        <f t="shared" si="15"/>
        <v>4715505</v>
      </c>
      <c r="H374" s="127">
        <v>4559370</v>
      </c>
      <c r="I374" s="23">
        <f t="shared" si="16"/>
        <v>-156135</v>
      </c>
      <c r="J374" s="24">
        <f t="shared" si="17"/>
        <v>-3.3099999999999997E-2</v>
      </c>
      <c r="K374" s="25" t="s">
        <v>951</v>
      </c>
      <c r="L374" s="26" t="s">
        <v>951</v>
      </c>
    </row>
    <row r="375" spans="1:12" x14ac:dyDescent="0.25">
      <c r="A375" s="42" t="s">
        <v>611</v>
      </c>
      <c r="B375" s="28" t="s">
        <v>612</v>
      </c>
      <c r="C375" s="28" t="s">
        <v>79</v>
      </c>
      <c r="D375" s="28" t="s">
        <v>616</v>
      </c>
      <c r="E375" s="121">
        <v>3735470</v>
      </c>
      <c r="F375" s="111">
        <v>39245</v>
      </c>
      <c r="G375" s="85">
        <f t="shared" si="15"/>
        <v>3774715</v>
      </c>
      <c r="H375" s="127">
        <v>3762324</v>
      </c>
      <c r="I375" s="23">
        <f t="shared" si="16"/>
        <v>-12391</v>
      </c>
      <c r="J375" s="24">
        <f t="shared" si="17"/>
        <v>-3.3E-3</v>
      </c>
      <c r="K375" s="25" t="s">
        <v>951</v>
      </c>
      <c r="L375" s="26" t="s">
        <v>951</v>
      </c>
    </row>
    <row r="376" spans="1:12" x14ac:dyDescent="0.25">
      <c r="A376" s="42" t="s">
        <v>611</v>
      </c>
      <c r="B376" s="28" t="s">
        <v>612</v>
      </c>
      <c r="C376" s="28" t="s">
        <v>16</v>
      </c>
      <c r="D376" s="28" t="s">
        <v>617</v>
      </c>
      <c r="E376" s="121">
        <v>3757123</v>
      </c>
      <c r="F376" s="111">
        <v>42532</v>
      </c>
      <c r="G376" s="85">
        <f t="shared" si="15"/>
        <v>3799655</v>
      </c>
      <c r="H376" s="127">
        <v>3636674</v>
      </c>
      <c r="I376" s="23">
        <f t="shared" si="16"/>
        <v>-162981</v>
      </c>
      <c r="J376" s="24">
        <f t="shared" si="17"/>
        <v>-4.2900000000000001E-2</v>
      </c>
      <c r="K376" s="25" t="s">
        <v>951</v>
      </c>
      <c r="L376" s="26" t="s">
        <v>951</v>
      </c>
    </row>
    <row r="377" spans="1:12" x14ac:dyDescent="0.25">
      <c r="A377" s="42" t="s">
        <v>611</v>
      </c>
      <c r="B377" s="28" t="s">
        <v>612</v>
      </c>
      <c r="C377" s="28" t="s">
        <v>82</v>
      </c>
      <c r="D377" s="28" t="s">
        <v>618</v>
      </c>
      <c r="E377" s="121">
        <v>2079968</v>
      </c>
      <c r="F377" s="111">
        <v>20041</v>
      </c>
      <c r="G377" s="85">
        <f t="shared" si="15"/>
        <v>2100009</v>
      </c>
      <c r="H377" s="127">
        <v>2054243</v>
      </c>
      <c r="I377" s="23">
        <f t="shared" si="16"/>
        <v>-45766</v>
      </c>
      <c r="J377" s="24">
        <f t="shared" si="17"/>
        <v>-2.18E-2</v>
      </c>
      <c r="K377" s="25" t="s">
        <v>951</v>
      </c>
      <c r="L377" s="26" t="s">
        <v>951</v>
      </c>
    </row>
    <row r="378" spans="1:12" x14ac:dyDescent="0.25">
      <c r="A378" s="42" t="s">
        <v>611</v>
      </c>
      <c r="B378" s="28" t="s">
        <v>612</v>
      </c>
      <c r="C378" s="28" t="s">
        <v>59</v>
      </c>
      <c r="D378" s="28" t="s">
        <v>619</v>
      </c>
      <c r="E378" s="121">
        <v>555264</v>
      </c>
      <c r="F378" s="111">
        <v>6198</v>
      </c>
      <c r="G378" s="85">
        <f t="shared" si="15"/>
        <v>561462</v>
      </c>
      <c r="H378" s="127">
        <v>553368</v>
      </c>
      <c r="I378" s="23">
        <f t="shared" si="16"/>
        <v>-8094</v>
      </c>
      <c r="J378" s="24">
        <f t="shared" si="17"/>
        <v>-1.44E-2</v>
      </c>
      <c r="K378" s="25" t="s">
        <v>951</v>
      </c>
      <c r="L378" s="26" t="s">
        <v>951</v>
      </c>
    </row>
    <row r="379" spans="1:12" x14ac:dyDescent="0.25">
      <c r="A379" s="42" t="s">
        <v>611</v>
      </c>
      <c r="B379" s="28" t="s">
        <v>612</v>
      </c>
      <c r="C379" s="28" t="s">
        <v>37</v>
      </c>
      <c r="D379" s="28" t="s">
        <v>144</v>
      </c>
      <c r="E379" s="121">
        <v>943145</v>
      </c>
      <c r="F379" s="111">
        <v>9575</v>
      </c>
      <c r="G379" s="85">
        <f t="shared" si="15"/>
        <v>952720</v>
      </c>
      <c r="H379" s="127">
        <v>1070465</v>
      </c>
      <c r="I379" s="23">
        <f t="shared" si="16"/>
        <v>117745</v>
      </c>
      <c r="J379" s="24">
        <f t="shared" si="17"/>
        <v>0.1236</v>
      </c>
      <c r="K379" s="25" t="s">
        <v>951</v>
      </c>
      <c r="L379" s="26" t="s">
        <v>951</v>
      </c>
    </row>
    <row r="380" spans="1:12" x14ac:dyDescent="0.25">
      <c r="A380" s="42" t="s">
        <v>611</v>
      </c>
      <c r="B380" s="28" t="s">
        <v>612</v>
      </c>
      <c r="C380" s="28" t="s">
        <v>215</v>
      </c>
      <c r="D380" s="28" t="s">
        <v>620</v>
      </c>
      <c r="E380" s="121">
        <v>1650283</v>
      </c>
      <c r="F380" s="111">
        <v>15795</v>
      </c>
      <c r="G380" s="85">
        <f t="shared" si="15"/>
        <v>1666078</v>
      </c>
      <c r="H380" s="127">
        <v>1653146</v>
      </c>
      <c r="I380" s="23">
        <f t="shared" si="16"/>
        <v>-12932</v>
      </c>
      <c r="J380" s="24">
        <f t="shared" si="17"/>
        <v>-7.7999999999999996E-3</v>
      </c>
      <c r="K380" s="25" t="s">
        <v>951</v>
      </c>
      <c r="L380" s="26" t="s">
        <v>951</v>
      </c>
    </row>
    <row r="381" spans="1:12" x14ac:dyDescent="0.25">
      <c r="A381" s="42" t="s">
        <v>621</v>
      </c>
      <c r="B381" s="28" t="s">
        <v>622</v>
      </c>
      <c r="C381" s="28" t="s">
        <v>176</v>
      </c>
      <c r="D381" s="28" t="s">
        <v>623</v>
      </c>
      <c r="E381" s="121">
        <v>310695</v>
      </c>
      <c r="F381" s="111">
        <v>6906</v>
      </c>
      <c r="G381" s="85">
        <f t="shared" si="15"/>
        <v>317601</v>
      </c>
      <c r="H381" s="127">
        <v>285115</v>
      </c>
      <c r="I381" s="23">
        <f t="shared" si="16"/>
        <v>-32486</v>
      </c>
      <c r="J381" s="24">
        <f t="shared" si="17"/>
        <v>-0.1023</v>
      </c>
      <c r="K381" s="25" t="s">
        <v>951</v>
      </c>
      <c r="L381" s="26" t="s">
        <v>951</v>
      </c>
    </row>
    <row r="382" spans="1:12" x14ac:dyDescent="0.25">
      <c r="A382" s="42" t="s">
        <v>621</v>
      </c>
      <c r="B382" s="28" t="s">
        <v>622</v>
      </c>
      <c r="C382" s="28" t="s">
        <v>383</v>
      </c>
      <c r="D382" s="28" t="s">
        <v>624</v>
      </c>
      <c r="E382" s="121">
        <v>220619</v>
      </c>
      <c r="F382" s="111">
        <v>4548</v>
      </c>
      <c r="G382" s="85">
        <f t="shared" si="15"/>
        <v>225167</v>
      </c>
      <c r="H382" s="127">
        <v>204915</v>
      </c>
      <c r="I382" s="23">
        <f t="shared" si="16"/>
        <v>-20252</v>
      </c>
      <c r="J382" s="24">
        <f t="shared" si="17"/>
        <v>-8.9899999999999994E-2</v>
      </c>
      <c r="K382" s="25" t="s">
        <v>951</v>
      </c>
      <c r="L382" s="26" t="s">
        <v>951</v>
      </c>
    </row>
    <row r="383" spans="1:12" x14ac:dyDescent="0.25">
      <c r="A383" s="42" t="s">
        <v>621</v>
      </c>
      <c r="B383" s="28" t="s">
        <v>622</v>
      </c>
      <c r="C383" s="28" t="s">
        <v>245</v>
      </c>
      <c r="D383" s="28" t="s">
        <v>625</v>
      </c>
      <c r="E383" s="121">
        <v>102442</v>
      </c>
      <c r="F383" s="111">
        <v>3603</v>
      </c>
      <c r="G383" s="85">
        <f t="shared" si="15"/>
        <v>106045</v>
      </c>
      <c r="H383" s="127">
        <v>70674</v>
      </c>
      <c r="I383" s="23">
        <f t="shared" si="16"/>
        <v>-35371</v>
      </c>
      <c r="J383" s="24">
        <f t="shared" si="17"/>
        <v>-0.33350000000000002</v>
      </c>
      <c r="K383" s="25" t="s">
        <v>951</v>
      </c>
      <c r="L383" s="26" t="s">
        <v>951</v>
      </c>
    </row>
    <row r="384" spans="1:12" x14ac:dyDescent="0.25">
      <c r="A384" s="42" t="s">
        <v>621</v>
      </c>
      <c r="B384" s="28" t="s">
        <v>622</v>
      </c>
      <c r="C384" s="28" t="s">
        <v>626</v>
      </c>
      <c r="D384" s="28" t="s">
        <v>627</v>
      </c>
      <c r="E384" s="121">
        <v>612703</v>
      </c>
      <c r="F384" s="111">
        <v>10695</v>
      </c>
      <c r="G384" s="85">
        <f t="shared" si="15"/>
        <v>623398</v>
      </c>
      <c r="H384" s="127">
        <v>625666</v>
      </c>
      <c r="I384" s="23">
        <f t="shared" si="16"/>
        <v>2268</v>
      </c>
      <c r="J384" s="24">
        <f t="shared" si="17"/>
        <v>3.5999999999999999E-3</v>
      </c>
      <c r="K384" s="25" t="s">
        <v>951</v>
      </c>
      <c r="L384" s="26" t="s">
        <v>951</v>
      </c>
    </row>
    <row r="385" spans="1:12" x14ac:dyDescent="0.25">
      <c r="A385" s="42" t="s">
        <v>621</v>
      </c>
      <c r="B385" s="28" t="s">
        <v>622</v>
      </c>
      <c r="C385" s="28" t="s">
        <v>628</v>
      </c>
      <c r="D385" s="28" t="s">
        <v>629</v>
      </c>
      <c r="E385" s="121">
        <v>910642</v>
      </c>
      <c r="F385" s="111">
        <v>10148</v>
      </c>
      <c r="G385" s="85">
        <f t="shared" si="15"/>
        <v>920790</v>
      </c>
      <c r="H385" s="127">
        <v>1188529</v>
      </c>
      <c r="I385" s="23">
        <f t="shared" si="16"/>
        <v>267739</v>
      </c>
      <c r="J385" s="24">
        <f t="shared" si="17"/>
        <v>0.2908</v>
      </c>
      <c r="K385" s="25" t="s">
        <v>951</v>
      </c>
      <c r="L385" s="26" t="s">
        <v>951</v>
      </c>
    </row>
    <row r="386" spans="1:12" x14ac:dyDescent="0.25">
      <c r="A386" s="42" t="s">
        <v>621</v>
      </c>
      <c r="B386" s="28" t="s">
        <v>622</v>
      </c>
      <c r="C386" s="28" t="s">
        <v>57</v>
      </c>
      <c r="D386" s="28" t="s">
        <v>630</v>
      </c>
      <c r="E386" s="121">
        <v>1849684</v>
      </c>
      <c r="F386" s="111">
        <v>31399</v>
      </c>
      <c r="G386" s="85">
        <f t="shared" si="15"/>
        <v>1881083</v>
      </c>
      <c r="H386" s="127">
        <v>2513566</v>
      </c>
      <c r="I386" s="23">
        <f t="shared" si="16"/>
        <v>632483</v>
      </c>
      <c r="J386" s="24">
        <f t="shared" si="17"/>
        <v>0.3362</v>
      </c>
      <c r="K386" s="25" t="s">
        <v>951</v>
      </c>
      <c r="L386" s="26" t="s">
        <v>951</v>
      </c>
    </row>
    <row r="387" spans="1:12" x14ac:dyDescent="0.25">
      <c r="A387" s="42" t="s">
        <v>621</v>
      </c>
      <c r="B387" s="28" t="s">
        <v>622</v>
      </c>
      <c r="C387" s="28" t="s">
        <v>18</v>
      </c>
      <c r="D387" s="28" t="s">
        <v>631</v>
      </c>
      <c r="E387" s="121">
        <v>601795</v>
      </c>
      <c r="F387" s="111">
        <v>12217</v>
      </c>
      <c r="G387" s="85">
        <f t="shared" si="15"/>
        <v>614012</v>
      </c>
      <c r="H387" s="127">
        <v>306601</v>
      </c>
      <c r="I387" s="23">
        <f t="shared" si="16"/>
        <v>-307411</v>
      </c>
      <c r="J387" s="24">
        <f t="shared" si="17"/>
        <v>-0.50070000000000003</v>
      </c>
      <c r="K387" s="25">
        <v>1</v>
      </c>
      <c r="L387" s="26" t="s">
        <v>951</v>
      </c>
    </row>
    <row r="388" spans="1:12" x14ac:dyDescent="0.25">
      <c r="A388" s="42" t="s">
        <v>621</v>
      </c>
      <c r="B388" s="28" t="s">
        <v>622</v>
      </c>
      <c r="C388" s="28" t="s">
        <v>193</v>
      </c>
      <c r="D388" s="28" t="s">
        <v>632</v>
      </c>
      <c r="E388" s="121">
        <v>849790</v>
      </c>
      <c r="F388" s="111">
        <v>17101</v>
      </c>
      <c r="G388" s="85">
        <f t="shared" si="15"/>
        <v>866891</v>
      </c>
      <c r="H388" s="127">
        <v>925434</v>
      </c>
      <c r="I388" s="23">
        <f t="shared" si="16"/>
        <v>58543</v>
      </c>
      <c r="J388" s="24">
        <f t="shared" si="17"/>
        <v>6.7500000000000004E-2</v>
      </c>
      <c r="K388" s="25" t="s">
        <v>951</v>
      </c>
      <c r="L388" s="26" t="s">
        <v>951</v>
      </c>
    </row>
    <row r="389" spans="1:12" x14ac:dyDescent="0.25">
      <c r="A389" s="42" t="s">
        <v>621</v>
      </c>
      <c r="B389" s="28" t="s">
        <v>622</v>
      </c>
      <c r="C389" s="28" t="s">
        <v>22</v>
      </c>
      <c r="D389" s="28" t="s">
        <v>633</v>
      </c>
      <c r="E389" s="121">
        <v>144937</v>
      </c>
      <c r="F389" s="111">
        <v>2843</v>
      </c>
      <c r="G389" s="85">
        <f t="shared" si="15"/>
        <v>147780</v>
      </c>
      <c r="H389" s="127">
        <v>201465</v>
      </c>
      <c r="I389" s="23">
        <f t="shared" si="16"/>
        <v>53685</v>
      </c>
      <c r="J389" s="24">
        <f t="shared" si="17"/>
        <v>0.36330000000000001</v>
      </c>
      <c r="K389" s="25" t="s">
        <v>951</v>
      </c>
      <c r="L389" s="26" t="s">
        <v>951</v>
      </c>
    </row>
    <row r="390" spans="1:12" x14ac:dyDescent="0.25">
      <c r="A390" s="42" t="s">
        <v>621</v>
      </c>
      <c r="B390" s="28" t="s">
        <v>622</v>
      </c>
      <c r="C390" s="28" t="s">
        <v>307</v>
      </c>
      <c r="D390" s="28" t="s">
        <v>634</v>
      </c>
      <c r="E390" s="121">
        <v>1364307</v>
      </c>
      <c r="F390" s="111">
        <v>23032</v>
      </c>
      <c r="G390" s="85">
        <f t="shared" si="15"/>
        <v>1387339</v>
      </c>
      <c r="H390" s="127">
        <v>1574664</v>
      </c>
      <c r="I390" s="23">
        <f t="shared" si="16"/>
        <v>187325</v>
      </c>
      <c r="J390" s="24">
        <f t="shared" si="17"/>
        <v>0.13500000000000001</v>
      </c>
      <c r="K390" s="25" t="s">
        <v>951</v>
      </c>
      <c r="L390" s="26" t="s">
        <v>951</v>
      </c>
    </row>
    <row r="391" spans="1:12" x14ac:dyDescent="0.25">
      <c r="A391" s="42" t="s">
        <v>621</v>
      </c>
      <c r="B391" s="28" t="s">
        <v>622</v>
      </c>
      <c r="C391" s="28" t="s">
        <v>635</v>
      </c>
      <c r="D391" s="28" t="s">
        <v>636</v>
      </c>
      <c r="E391" s="121">
        <v>789042</v>
      </c>
      <c r="F391" s="111">
        <v>13159</v>
      </c>
      <c r="G391" s="85">
        <f t="shared" si="15"/>
        <v>802201</v>
      </c>
      <c r="H391" s="127">
        <v>931689</v>
      </c>
      <c r="I391" s="23">
        <f t="shared" si="16"/>
        <v>129488</v>
      </c>
      <c r="J391" s="24">
        <f t="shared" si="17"/>
        <v>0.16139999999999999</v>
      </c>
      <c r="K391" s="25" t="s">
        <v>951</v>
      </c>
      <c r="L391" s="26" t="s">
        <v>951</v>
      </c>
    </row>
    <row r="392" spans="1:12" x14ac:dyDescent="0.25">
      <c r="A392" s="42" t="s">
        <v>621</v>
      </c>
      <c r="B392" s="28" t="s">
        <v>622</v>
      </c>
      <c r="C392" s="28" t="s">
        <v>334</v>
      </c>
      <c r="D392" s="28" t="s">
        <v>637</v>
      </c>
      <c r="E392" s="121">
        <v>1509498</v>
      </c>
      <c r="F392" s="111">
        <v>21536</v>
      </c>
      <c r="G392" s="85">
        <f t="shared" si="15"/>
        <v>1531034</v>
      </c>
      <c r="H392" s="127">
        <v>1325364</v>
      </c>
      <c r="I392" s="23">
        <f t="shared" si="16"/>
        <v>-205670</v>
      </c>
      <c r="J392" s="24">
        <f t="shared" si="17"/>
        <v>-0.1343</v>
      </c>
      <c r="K392" s="25" t="s">
        <v>951</v>
      </c>
      <c r="L392" s="26" t="s">
        <v>951</v>
      </c>
    </row>
    <row r="393" spans="1:12" x14ac:dyDescent="0.25">
      <c r="A393" s="42" t="s">
        <v>638</v>
      </c>
      <c r="B393" s="28" t="s">
        <v>639</v>
      </c>
      <c r="C393" s="28" t="s">
        <v>153</v>
      </c>
      <c r="D393" s="28" t="s">
        <v>640</v>
      </c>
      <c r="E393" s="121">
        <v>273229</v>
      </c>
      <c r="F393" s="111">
        <v>4017</v>
      </c>
      <c r="G393" s="85">
        <f t="shared" ref="G393:G456" si="18">SUM(E393+F393)</f>
        <v>277246</v>
      </c>
      <c r="H393" s="127">
        <v>274303</v>
      </c>
      <c r="I393" s="23">
        <f t="shared" ref="I393:I456" si="19">SUM(H393-G393)</f>
        <v>-2943</v>
      </c>
      <c r="J393" s="24">
        <f t="shared" si="17"/>
        <v>-1.06E-2</v>
      </c>
      <c r="K393" s="25" t="s">
        <v>951</v>
      </c>
      <c r="L393" s="26" t="s">
        <v>951</v>
      </c>
    </row>
    <row r="394" spans="1:12" x14ac:dyDescent="0.25">
      <c r="A394" s="42" t="s">
        <v>638</v>
      </c>
      <c r="B394" s="28" t="s">
        <v>639</v>
      </c>
      <c r="C394" s="28" t="s">
        <v>26</v>
      </c>
      <c r="D394" s="28" t="s">
        <v>641</v>
      </c>
      <c r="E394" s="121">
        <v>2634147</v>
      </c>
      <c r="F394" s="111">
        <v>29272</v>
      </c>
      <c r="G394" s="85">
        <f t="shared" si="18"/>
        <v>2663419</v>
      </c>
      <c r="H394" s="127">
        <v>2678948</v>
      </c>
      <c r="I394" s="23">
        <f t="shared" si="19"/>
        <v>15529</v>
      </c>
      <c r="J394" s="24">
        <f t="shared" ref="J394:J457" si="20">ROUND(I394/G394,4)</f>
        <v>5.7999999999999996E-3</v>
      </c>
      <c r="K394" s="25" t="s">
        <v>951</v>
      </c>
      <c r="L394" s="26" t="s">
        <v>951</v>
      </c>
    </row>
    <row r="395" spans="1:12" x14ac:dyDescent="0.25">
      <c r="A395" s="42" t="s">
        <v>638</v>
      </c>
      <c r="B395" s="28" t="s">
        <v>639</v>
      </c>
      <c r="C395" s="28" t="s">
        <v>368</v>
      </c>
      <c r="D395" s="28" t="s">
        <v>642</v>
      </c>
      <c r="E395" s="121">
        <v>2073840</v>
      </c>
      <c r="F395" s="111">
        <v>23905</v>
      </c>
      <c r="G395" s="85">
        <f t="shared" si="18"/>
        <v>2097745</v>
      </c>
      <c r="H395" s="127">
        <v>2025783</v>
      </c>
      <c r="I395" s="23">
        <f t="shared" si="19"/>
        <v>-71962</v>
      </c>
      <c r="J395" s="24">
        <f t="shared" si="20"/>
        <v>-3.4299999999999997E-2</v>
      </c>
      <c r="K395" s="25" t="s">
        <v>951</v>
      </c>
      <c r="L395" s="26" t="s">
        <v>951</v>
      </c>
    </row>
    <row r="396" spans="1:12" x14ac:dyDescent="0.25">
      <c r="A396" s="42" t="s">
        <v>638</v>
      </c>
      <c r="B396" s="28" t="s">
        <v>639</v>
      </c>
      <c r="C396" s="28" t="s">
        <v>251</v>
      </c>
      <c r="D396" s="28" t="s">
        <v>643</v>
      </c>
      <c r="E396" s="121">
        <v>3223009</v>
      </c>
      <c r="F396" s="111">
        <v>35680</v>
      </c>
      <c r="G396" s="85">
        <f t="shared" si="18"/>
        <v>3258689</v>
      </c>
      <c r="H396" s="127">
        <v>3361405</v>
      </c>
      <c r="I396" s="23">
        <f t="shared" si="19"/>
        <v>102716</v>
      </c>
      <c r="J396" s="24">
        <f t="shared" si="20"/>
        <v>3.15E-2</v>
      </c>
      <c r="K396" s="25" t="s">
        <v>951</v>
      </c>
      <c r="L396" s="26" t="s">
        <v>951</v>
      </c>
    </row>
    <row r="397" spans="1:12" x14ac:dyDescent="0.25">
      <c r="A397" s="42" t="s">
        <v>638</v>
      </c>
      <c r="B397" s="28" t="s">
        <v>639</v>
      </c>
      <c r="C397" s="28" t="s">
        <v>379</v>
      </c>
      <c r="D397" s="28" t="s">
        <v>644</v>
      </c>
      <c r="E397" s="121">
        <v>8787680</v>
      </c>
      <c r="F397" s="111">
        <v>95313</v>
      </c>
      <c r="G397" s="85">
        <f t="shared" si="18"/>
        <v>8882993</v>
      </c>
      <c r="H397" s="127">
        <v>8639214</v>
      </c>
      <c r="I397" s="23">
        <f t="shared" si="19"/>
        <v>-243779</v>
      </c>
      <c r="J397" s="24">
        <f t="shared" si="20"/>
        <v>-2.7400000000000001E-2</v>
      </c>
      <c r="K397" s="25" t="s">
        <v>951</v>
      </c>
      <c r="L397" s="26" t="s">
        <v>951</v>
      </c>
    </row>
    <row r="398" spans="1:12" x14ac:dyDescent="0.25">
      <c r="A398" s="42" t="s">
        <v>638</v>
      </c>
      <c r="B398" s="28" t="s">
        <v>639</v>
      </c>
      <c r="C398" s="28" t="s">
        <v>43</v>
      </c>
      <c r="D398" s="28" t="s">
        <v>645</v>
      </c>
      <c r="E398" s="121">
        <v>2062695</v>
      </c>
      <c r="F398" s="111">
        <v>23030</v>
      </c>
      <c r="G398" s="85">
        <f t="shared" si="18"/>
        <v>2085725</v>
      </c>
      <c r="H398" s="127">
        <v>2005696</v>
      </c>
      <c r="I398" s="23">
        <f t="shared" si="19"/>
        <v>-80029</v>
      </c>
      <c r="J398" s="24">
        <f t="shared" si="20"/>
        <v>-3.8399999999999997E-2</v>
      </c>
      <c r="K398" s="25" t="s">
        <v>951</v>
      </c>
      <c r="L398" s="26" t="s">
        <v>951</v>
      </c>
    </row>
    <row r="399" spans="1:12" x14ac:dyDescent="0.25">
      <c r="A399" s="42" t="s">
        <v>638</v>
      </c>
      <c r="B399" s="28" t="s">
        <v>639</v>
      </c>
      <c r="C399" s="28" t="s">
        <v>61</v>
      </c>
      <c r="D399" s="28" t="s">
        <v>646</v>
      </c>
      <c r="E399" s="121">
        <v>2335475</v>
      </c>
      <c r="F399" s="111">
        <v>24846</v>
      </c>
      <c r="G399" s="85">
        <f t="shared" si="18"/>
        <v>2360321</v>
      </c>
      <c r="H399" s="127">
        <v>2299364</v>
      </c>
      <c r="I399" s="23">
        <f t="shared" si="19"/>
        <v>-60957</v>
      </c>
      <c r="J399" s="24">
        <f t="shared" si="20"/>
        <v>-2.58E-2</v>
      </c>
      <c r="K399" s="25" t="s">
        <v>951</v>
      </c>
      <c r="L399" s="26" t="s">
        <v>951</v>
      </c>
    </row>
    <row r="400" spans="1:12" x14ac:dyDescent="0.25">
      <c r="A400" s="42" t="s">
        <v>647</v>
      </c>
      <c r="B400" s="28" t="s">
        <v>648</v>
      </c>
      <c r="C400" s="28" t="s">
        <v>649</v>
      </c>
      <c r="D400" s="28" t="s">
        <v>650</v>
      </c>
      <c r="E400" s="121">
        <v>843758</v>
      </c>
      <c r="F400" s="111">
        <v>8425</v>
      </c>
      <c r="G400" s="85">
        <f t="shared" si="18"/>
        <v>852183</v>
      </c>
      <c r="H400" s="127">
        <v>841837</v>
      </c>
      <c r="I400" s="23">
        <f t="shared" si="19"/>
        <v>-10346</v>
      </c>
      <c r="J400" s="24">
        <f t="shared" si="20"/>
        <v>-1.21E-2</v>
      </c>
      <c r="K400" s="25" t="s">
        <v>951</v>
      </c>
      <c r="L400" s="26" t="s">
        <v>951</v>
      </c>
    </row>
    <row r="401" spans="1:12" x14ac:dyDescent="0.25">
      <c r="A401" s="42" t="s">
        <v>647</v>
      </c>
      <c r="B401" s="28" t="s">
        <v>648</v>
      </c>
      <c r="C401" s="28" t="s">
        <v>26</v>
      </c>
      <c r="D401" s="28" t="s">
        <v>651</v>
      </c>
      <c r="E401" s="121">
        <v>2292794</v>
      </c>
      <c r="F401" s="111">
        <v>30558</v>
      </c>
      <c r="G401" s="85">
        <f t="shared" si="18"/>
        <v>2323352</v>
      </c>
      <c r="H401" s="127">
        <v>2539055</v>
      </c>
      <c r="I401" s="23">
        <f t="shared" si="19"/>
        <v>215703</v>
      </c>
      <c r="J401" s="24">
        <f t="shared" si="20"/>
        <v>9.2799999999999994E-2</v>
      </c>
      <c r="K401" s="25" t="s">
        <v>951</v>
      </c>
      <c r="L401" s="26" t="s">
        <v>951</v>
      </c>
    </row>
    <row r="402" spans="1:12" x14ac:dyDescent="0.25">
      <c r="A402" s="42" t="s">
        <v>647</v>
      </c>
      <c r="B402" s="28" t="s">
        <v>648</v>
      </c>
      <c r="C402" s="28" t="s">
        <v>59</v>
      </c>
      <c r="D402" s="28" t="s">
        <v>652</v>
      </c>
      <c r="E402" s="121">
        <v>4755607</v>
      </c>
      <c r="F402" s="111">
        <v>62757</v>
      </c>
      <c r="G402" s="85">
        <f t="shared" si="18"/>
        <v>4818364</v>
      </c>
      <c r="H402" s="127">
        <v>5345885</v>
      </c>
      <c r="I402" s="23">
        <f t="shared" si="19"/>
        <v>527521</v>
      </c>
      <c r="J402" s="24">
        <f t="shared" si="20"/>
        <v>0.1095</v>
      </c>
      <c r="K402" s="25" t="s">
        <v>951</v>
      </c>
      <c r="L402" s="26" t="s">
        <v>951</v>
      </c>
    </row>
    <row r="403" spans="1:12" x14ac:dyDescent="0.25">
      <c r="A403" s="42" t="s">
        <v>653</v>
      </c>
      <c r="B403" s="28" t="s">
        <v>654</v>
      </c>
      <c r="C403" s="28" t="s">
        <v>655</v>
      </c>
      <c r="D403" s="28" t="s">
        <v>656</v>
      </c>
      <c r="E403" s="121">
        <v>653914</v>
      </c>
      <c r="F403" s="111">
        <v>6909</v>
      </c>
      <c r="G403" s="85">
        <f t="shared" si="18"/>
        <v>660823</v>
      </c>
      <c r="H403" s="127">
        <v>639635</v>
      </c>
      <c r="I403" s="23">
        <f t="shared" si="19"/>
        <v>-21188</v>
      </c>
      <c r="J403" s="24">
        <f t="shared" si="20"/>
        <v>-3.2099999999999997E-2</v>
      </c>
      <c r="K403" s="25" t="s">
        <v>951</v>
      </c>
      <c r="L403" s="26" t="s">
        <v>951</v>
      </c>
    </row>
    <row r="404" spans="1:12" x14ac:dyDescent="0.25">
      <c r="A404" s="42" t="s">
        <v>653</v>
      </c>
      <c r="B404" s="28" t="s">
        <v>654</v>
      </c>
      <c r="C404" s="28" t="s">
        <v>79</v>
      </c>
      <c r="D404" s="28" t="s">
        <v>657</v>
      </c>
      <c r="E404" s="121">
        <v>1128127</v>
      </c>
      <c r="F404" s="111">
        <v>18157</v>
      </c>
      <c r="G404" s="85">
        <f t="shared" si="18"/>
        <v>1146284</v>
      </c>
      <c r="H404" s="127">
        <v>1120154</v>
      </c>
      <c r="I404" s="23">
        <f t="shared" si="19"/>
        <v>-26130</v>
      </c>
      <c r="J404" s="24">
        <f t="shared" si="20"/>
        <v>-2.2800000000000001E-2</v>
      </c>
      <c r="K404" s="25" t="s">
        <v>951</v>
      </c>
      <c r="L404" s="26" t="s">
        <v>951</v>
      </c>
    </row>
    <row r="405" spans="1:12" x14ac:dyDescent="0.25">
      <c r="A405" s="42" t="s">
        <v>653</v>
      </c>
      <c r="B405" s="28" t="s">
        <v>654</v>
      </c>
      <c r="C405" s="28" t="s">
        <v>168</v>
      </c>
      <c r="D405" s="28" t="s">
        <v>658</v>
      </c>
      <c r="E405" s="121">
        <v>11497403</v>
      </c>
      <c r="F405" s="111">
        <v>229139</v>
      </c>
      <c r="G405" s="85">
        <f t="shared" si="18"/>
        <v>11726542</v>
      </c>
      <c r="H405" s="127">
        <v>11770165</v>
      </c>
      <c r="I405" s="23">
        <f t="shared" si="19"/>
        <v>43623</v>
      </c>
      <c r="J405" s="24">
        <f t="shared" si="20"/>
        <v>3.7000000000000002E-3</v>
      </c>
      <c r="K405" s="25" t="s">
        <v>951</v>
      </c>
      <c r="L405" s="26" t="s">
        <v>951</v>
      </c>
    </row>
    <row r="406" spans="1:12" x14ac:dyDescent="0.25">
      <c r="A406" s="42" t="s">
        <v>653</v>
      </c>
      <c r="B406" s="28" t="s">
        <v>654</v>
      </c>
      <c r="C406" s="28" t="s">
        <v>99</v>
      </c>
      <c r="D406" s="28" t="s">
        <v>659</v>
      </c>
      <c r="E406" s="121">
        <v>3567436</v>
      </c>
      <c r="F406" s="111">
        <v>53267</v>
      </c>
      <c r="G406" s="85">
        <f t="shared" si="18"/>
        <v>3620703</v>
      </c>
      <c r="H406" s="127">
        <v>3557875</v>
      </c>
      <c r="I406" s="23">
        <f t="shared" si="19"/>
        <v>-62828</v>
      </c>
      <c r="J406" s="24">
        <f t="shared" si="20"/>
        <v>-1.7399999999999999E-2</v>
      </c>
      <c r="K406" s="25" t="s">
        <v>951</v>
      </c>
      <c r="L406" s="26" t="s">
        <v>951</v>
      </c>
    </row>
    <row r="407" spans="1:12" x14ac:dyDescent="0.25">
      <c r="A407" s="42" t="s">
        <v>653</v>
      </c>
      <c r="B407" s="28" t="s">
        <v>654</v>
      </c>
      <c r="C407" s="28" t="s">
        <v>448</v>
      </c>
      <c r="D407" s="28" t="s">
        <v>660</v>
      </c>
      <c r="E407" s="121">
        <v>134454</v>
      </c>
      <c r="F407" s="111">
        <v>0</v>
      </c>
      <c r="G407" s="85">
        <f t="shared" si="18"/>
        <v>134454</v>
      </c>
      <c r="H407" s="127">
        <v>62154</v>
      </c>
      <c r="I407" s="23">
        <f t="shared" si="19"/>
        <v>-72300</v>
      </c>
      <c r="J407" s="24">
        <f t="shared" si="20"/>
        <v>-0.53769999999999996</v>
      </c>
      <c r="K407" s="25">
        <v>1</v>
      </c>
      <c r="L407" s="26">
        <v>1</v>
      </c>
    </row>
    <row r="408" spans="1:12" x14ac:dyDescent="0.25">
      <c r="A408" s="42" t="s">
        <v>653</v>
      </c>
      <c r="B408" s="28" t="s">
        <v>654</v>
      </c>
      <c r="C408" s="28" t="s">
        <v>224</v>
      </c>
      <c r="D408" s="28" t="s">
        <v>661</v>
      </c>
      <c r="E408" s="121">
        <v>699225</v>
      </c>
      <c r="F408" s="111">
        <v>13463</v>
      </c>
      <c r="G408" s="85">
        <f t="shared" si="18"/>
        <v>712688</v>
      </c>
      <c r="H408" s="127">
        <v>716552</v>
      </c>
      <c r="I408" s="23">
        <f t="shared" si="19"/>
        <v>3864</v>
      </c>
      <c r="J408" s="24">
        <f t="shared" si="20"/>
        <v>5.4000000000000003E-3</v>
      </c>
      <c r="K408" s="25" t="s">
        <v>951</v>
      </c>
      <c r="L408" s="26" t="s">
        <v>951</v>
      </c>
    </row>
    <row r="409" spans="1:12" x14ac:dyDescent="0.25">
      <c r="A409" s="42" t="s">
        <v>653</v>
      </c>
      <c r="B409" s="28" t="s">
        <v>654</v>
      </c>
      <c r="C409" s="28" t="s">
        <v>461</v>
      </c>
      <c r="D409" s="28" t="s">
        <v>662</v>
      </c>
      <c r="E409" s="121">
        <v>966688</v>
      </c>
      <c r="F409" s="111">
        <v>18037</v>
      </c>
      <c r="G409" s="85">
        <f t="shared" si="18"/>
        <v>984725</v>
      </c>
      <c r="H409" s="127">
        <v>940414</v>
      </c>
      <c r="I409" s="23">
        <f t="shared" si="19"/>
        <v>-44311</v>
      </c>
      <c r="J409" s="24">
        <f t="shared" si="20"/>
        <v>-4.4999999999999998E-2</v>
      </c>
      <c r="K409" s="25" t="s">
        <v>951</v>
      </c>
      <c r="L409" s="26" t="s">
        <v>951</v>
      </c>
    </row>
    <row r="410" spans="1:12" x14ac:dyDescent="0.25">
      <c r="A410" s="42" t="s">
        <v>663</v>
      </c>
      <c r="B410" s="28" t="s">
        <v>664</v>
      </c>
      <c r="C410" s="28" t="s">
        <v>509</v>
      </c>
      <c r="D410" s="28" t="s">
        <v>665</v>
      </c>
      <c r="E410" s="121">
        <v>943363</v>
      </c>
      <c r="F410" s="111">
        <v>15865</v>
      </c>
      <c r="G410" s="85">
        <f t="shared" si="18"/>
        <v>959228</v>
      </c>
      <c r="H410" s="127">
        <v>1112210</v>
      </c>
      <c r="I410" s="23">
        <f t="shared" si="19"/>
        <v>152982</v>
      </c>
      <c r="J410" s="24">
        <f t="shared" si="20"/>
        <v>0.1595</v>
      </c>
      <c r="K410" s="25" t="s">
        <v>951</v>
      </c>
      <c r="L410" s="26" t="s">
        <v>951</v>
      </c>
    </row>
    <row r="411" spans="1:12" x14ac:dyDescent="0.25">
      <c r="A411" s="42" t="s">
        <v>663</v>
      </c>
      <c r="B411" s="28" t="s">
        <v>664</v>
      </c>
      <c r="C411" s="28" t="s">
        <v>12</v>
      </c>
      <c r="D411" s="28" t="s">
        <v>666</v>
      </c>
      <c r="E411" s="121">
        <v>1175065</v>
      </c>
      <c r="F411" s="111">
        <v>16200</v>
      </c>
      <c r="G411" s="85">
        <f t="shared" si="18"/>
        <v>1191265</v>
      </c>
      <c r="H411" s="127">
        <v>1296156</v>
      </c>
      <c r="I411" s="23">
        <f t="shared" si="19"/>
        <v>104891</v>
      </c>
      <c r="J411" s="24">
        <f t="shared" si="20"/>
        <v>8.8099999999999998E-2</v>
      </c>
      <c r="K411" s="25" t="s">
        <v>951</v>
      </c>
      <c r="L411" s="26" t="s">
        <v>951</v>
      </c>
    </row>
    <row r="412" spans="1:12" x14ac:dyDescent="0.25">
      <c r="A412" s="42" t="s">
        <v>663</v>
      </c>
      <c r="B412" s="28" t="s">
        <v>664</v>
      </c>
      <c r="C412" s="28" t="s">
        <v>667</v>
      </c>
      <c r="D412" s="28" t="s">
        <v>668</v>
      </c>
      <c r="E412" s="121">
        <v>605381</v>
      </c>
      <c r="F412" s="111">
        <v>7816</v>
      </c>
      <c r="G412" s="85">
        <f t="shared" si="18"/>
        <v>613197</v>
      </c>
      <c r="H412" s="127">
        <v>600695</v>
      </c>
      <c r="I412" s="23">
        <f t="shared" si="19"/>
        <v>-12502</v>
      </c>
      <c r="J412" s="24">
        <f t="shared" si="20"/>
        <v>-2.0400000000000001E-2</v>
      </c>
      <c r="K412" s="25" t="s">
        <v>951</v>
      </c>
      <c r="L412" s="26" t="s">
        <v>951</v>
      </c>
    </row>
    <row r="413" spans="1:12" x14ac:dyDescent="0.25">
      <c r="A413" s="42" t="s">
        <v>663</v>
      </c>
      <c r="B413" s="28" t="s">
        <v>664</v>
      </c>
      <c r="C413" s="28" t="s">
        <v>669</v>
      </c>
      <c r="D413" s="28" t="s">
        <v>670</v>
      </c>
      <c r="E413" s="121">
        <v>412391</v>
      </c>
      <c r="F413" s="111">
        <v>6897</v>
      </c>
      <c r="G413" s="85">
        <f t="shared" si="18"/>
        <v>419288</v>
      </c>
      <c r="H413" s="127">
        <v>410276</v>
      </c>
      <c r="I413" s="23">
        <f t="shared" si="19"/>
        <v>-9012</v>
      </c>
      <c r="J413" s="24">
        <f t="shared" si="20"/>
        <v>-2.1499999999999998E-2</v>
      </c>
      <c r="K413" s="25" t="s">
        <v>951</v>
      </c>
      <c r="L413" s="26" t="s">
        <v>951</v>
      </c>
    </row>
    <row r="414" spans="1:12" x14ac:dyDescent="0.25">
      <c r="A414" s="56" t="s">
        <v>663</v>
      </c>
      <c r="B414" s="57" t="s">
        <v>664</v>
      </c>
      <c r="C414" s="59" t="s">
        <v>862</v>
      </c>
      <c r="D414" s="57" t="s">
        <v>884</v>
      </c>
      <c r="E414" s="142">
        <v>0</v>
      </c>
      <c r="F414" s="143">
        <v>0</v>
      </c>
      <c r="G414" s="144">
        <f t="shared" si="18"/>
        <v>0</v>
      </c>
      <c r="H414" s="129">
        <v>227880</v>
      </c>
      <c r="I414" s="76">
        <f t="shared" si="19"/>
        <v>227880</v>
      </c>
      <c r="J414" s="58" t="e">
        <f t="shared" si="20"/>
        <v>#DIV/0!</v>
      </c>
      <c r="K414" s="60" t="s">
        <v>951</v>
      </c>
      <c r="L414" s="61" t="s">
        <v>951</v>
      </c>
    </row>
    <row r="415" spans="1:12" x14ac:dyDescent="0.25">
      <c r="A415" s="42" t="s">
        <v>663</v>
      </c>
      <c r="B415" s="28" t="s">
        <v>664</v>
      </c>
      <c r="C415" s="28" t="s">
        <v>26</v>
      </c>
      <c r="D415" s="28" t="s">
        <v>671</v>
      </c>
      <c r="E415" s="121">
        <v>2610693</v>
      </c>
      <c r="F415" s="111">
        <v>30794</v>
      </c>
      <c r="G415" s="85">
        <f t="shared" si="18"/>
        <v>2641487</v>
      </c>
      <c r="H415" s="127">
        <v>2827909</v>
      </c>
      <c r="I415" s="23">
        <f t="shared" si="19"/>
        <v>186422</v>
      </c>
      <c r="J415" s="24">
        <f t="shared" si="20"/>
        <v>7.0599999999999996E-2</v>
      </c>
      <c r="K415" s="25" t="s">
        <v>951</v>
      </c>
      <c r="L415" s="26" t="s">
        <v>951</v>
      </c>
    </row>
    <row r="416" spans="1:12" x14ac:dyDescent="0.25">
      <c r="A416" s="42" t="s">
        <v>663</v>
      </c>
      <c r="B416" s="28" t="s">
        <v>664</v>
      </c>
      <c r="C416" s="28" t="s">
        <v>57</v>
      </c>
      <c r="D416" s="28" t="s">
        <v>672</v>
      </c>
      <c r="E416" s="121">
        <v>1021696</v>
      </c>
      <c r="F416" s="111">
        <v>20004</v>
      </c>
      <c r="G416" s="85">
        <f t="shared" si="18"/>
        <v>1041700</v>
      </c>
      <c r="H416" s="127">
        <v>1038821</v>
      </c>
      <c r="I416" s="23">
        <f t="shared" si="19"/>
        <v>-2879</v>
      </c>
      <c r="J416" s="24">
        <f t="shared" si="20"/>
        <v>-2.8E-3</v>
      </c>
      <c r="K416" s="25" t="s">
        <v>951</v>
      </c>
      <c r="L416" s="26" t="s">
        <v>951</v>
      </c>
    </row>
    <row r="417" spans="1:12" x14ac:dyDescent="0.25">
      <c r="A417" s="42" t="s">
        <v>663</v>
      </c>
      <c r="B417" s="28" t="s">
        <v>664</v>
      </c>
      <c r="C417" s="28" t="s">
        <v>18</v>
      </c>
      <c r="D417" s="28" t="s">
        <v>673</v>
      </c>
      <c r="E417" s="121">
        <v>1135291</v>
      </c>
      <c r="F417" s="111">
        <v>15848</v>
      </c>
      <c r="G417" s="85">
        <f t="shared" si="18"/>
        <v>1151139</v>
      </c>
      <c r="H417" s="127">
        <v>1206318</v>
      </c>
      <c r="I417" s="23">
        <f t="shared" si="19"/>
        <v>55179</v>
      </c>
      <c r="J417" s="24">
        <f t="shared" si="20"/>
        <v>4.7899999999999998E-2</v>
      </c>
      <c r="K417" s="25" t="s">
        <v>951</v>
      </c>
      <c r="L417" s="26" t="s">
        <v>951</v>
      </c>
    </row>
    <row r="418" spans="1:12" x14ac:dyDescent="0.25">
      <c r="A418" s="42" t="s">
        <v>663</v>
      </c>
      <c r="B418" s="28" t="s">
        <v>664</v>
      </c>
      <c r="C418" s="28" t="s">
        <v>368</v>
      </c>
      <c r="D418" s="28" t="s">
        <v>674</v>
      </c>
      <c r="E418" s="121">
        <v>36446</v>
      </c>
      <c r="F418" s="111">
        <v>0</v>
      </c>
      <c r="G418" s="85">
        <f t="shared" si="18"/>
        <v>36446</v>
      </c>
      <c r="H418" s="127">
        <v>37597</v>
      </c>
      <c r="I418" s="23">
        <f t="shared" si="19"/>
        <v>1151</v>
      </c>
      <c r="J418" s="24">
        <f t="shared" si="20"/>
        <v>3.1600000000000003E-2</v>
      </c>
      <c r="K418" s="25">
        <v>1</v>
      </c>
      <c r="L418" s="26">
        <v>1</v>
      </c>
    </row>
    <row r="419" spans="1:12" x14ac:dyDescent="0.25">
      <c r="A419" s="42" t="s">
        <v>663</v>
      </c>
      <c r="B419" s="28" t="s">
        <v>664</v>
      </c>
      <c r="C419" s="28" t="s">
        <v>233</v>
      </c>
      <c r="D419" s="28" t="s">
        <v>675</v>
      </c>
      <c r="E419" s="121">
        <v>1673690</v>
      </c>
      <c r="F419" s="111">
        <v>20580</v>
      </c>
      <c r="G419" s="85">
        <f t="shared" si="18"/>
        <v>1694270</v>
      </c>
      <c r="H419" s="127">
        <v>1691524</v>
      </c>
      <c r="I419" s="23">
        <f t="shared" si="19"/>
        <v>-2746</v>
      </c>
      <c r="J419" s="24">
        <f t="shared" si="20"/>
        <v>-1.6000000000000001E-3</v>
      </c>
      <c r="K419" s="25" t="s">
        <v>951</v>
      </c>
      <c r="L419" s="26" t="s">
        <v>951</v>
      </c>
    </row>
    <row r="420" spans="1:12" x14ac:dyDescent="0.25">
      <c r="A420" s="42" t="s">
        <v>663</v>
      </c>
      <c r="B420" s="28" t="s">
        <v>664</v>
      </c>
      <c r="C420" s="28" t="s">
        <v>20</v>
      </c>
      <c r="D420" s="28" t="s">
        <v>676</v>
      </c>
      <c r="E420" s="121">
        <v>267952</v>
      </c>
      <c r="F420" s="111">
        <v>5361</v>
      </c>
      <c r="G420" s="85">
        <f t="shared" si="18"/>
        <v>273313</v>
      </c>
      <c r="H420" s="127">
        <v>473646</v>
      </c>
      <c r="I420" s="23">
        <f t="shared" si="19"/>
        <v>200333</v>
      </c>
      <c r="J420" s="24">
        <f t="shared" si="20"/>
        <v>0.73299999999999998</v>
      </c>
      <c r="K420" s="25" t="s">
        <v>951</v>
      </c>
      <c r="L420" s="26" t="s">
        <v>951</v>
      </c>
    </row>
    <row r="421" spans="1:12" x14ac:dyDescent="0.25">
      <c r="A421" s="42" t="s">
        <v>663</v>
      </c>
      <c r="B421" s="28" t="s">
        <v>664</v>
      </c>
      <c r="C421" s="28" t="s">
        <v>677</v>
      </c>
      <c r="D421" s="28" t="s">
        <v>678</v>
      </c>
      <c r="E421" s="121">
        <v>1248322</v>
      </c>
      <c r="F421" s="111">
        <v>19230</v>
      </c>
      <c r="G421" s="85">
        <f t="shared" si="18"/>
        <v>1267552</v>
      </c>
      <c r="H421" s="127">
        <v>1288717</v>
      </c>
      <c r="I421" s="23">
        <f t="shared" si="19"/>
        <v>21165</v>
      </c>
      <c r="J421" s="24">
        <f t="shared" si="20"/>
        <v>1.67E-2</v>
      </c>
      <c r="K421" s="25" t="s">
        <v>951</v>
      </c>
      <c r="L421" s="26" t="s">
        <v>951</v>
      </c>
    </row>
    <row r="422" spans="1:12" x14ac:dyDescent="0.25">
      <c r="A422" s="42" t="s">
        <v>663</v>
      </c>
      <c r="B422" s="28" t="s">
        <v>664</v>
      </c>
      <c r="C422" s="28" t="s">
        <v>22</v>
      </c>
      <c r="D422" s="28" t="s">
        <v>679</v>
      </c>
      <c r="E422" s="121">
        <v>1423050</v>
      </c>
      <c r="F422" s="111">
        <v>16645</v>
      </c>
      <c r="G422" s="85">
        <f t="shared" si="18"/>
        <v>1439695</v>
      </c>
      <c r="H422" s="127">
        <v>1640568</v>
      </c>
      <c r="I422" s="23">
        <f t="shared" si="19"/>
        <v>200873</v>
      </c>
      <c r="J422" s="24">
        <f t="shared" si="20"/>
        <v>0.13950000000000001</v>
      </c>
      <c r="K422" s="25" t="s">
        <v>951</v>
      </c>
      <c r="L422" s="26" t="s">
        <v>951</v>
      </c>
    </row>
    <row r="423" spans="1:12" x14ac:dyDescent="0.25">
      <c r="A423" s="42" t="s">
        <v>663</v>
      </c>
      <c r="B423" s="28" t="s">
        <v>664</v>
      </c>
      <c r="C423" s="28" t="s">
        <v>680</v>
      </c>
      <c r="D423" s="28" t="s">
        <v>681</v>
      </c>
      <c r="E423" s="121">
        <v>545402</v>
      </c>
      <c r="F423" s="111">
        <v>6827</v>
      </c>
      <c r="G423" s="85">
        <f t="shared" si="18"/>
        <v>552229</v>
      </c>
      <c r="H423" s="127">
        <v>563675</v>
      </c>
      <c r="I423" s="23">
        <f t="shared" si="19"/>
        <v>11446</v>
      </c>
      <c r="J423" s="24">
        <f t="shared" si="20"/>
        <v>2.07E-2</v>
      </c>
      <c r="K423" s="25" t="s">
        <v>951</v>
      </c>
      <c r="L423" s="26" t="s">
        <v>951</v>
      </c>
    </row>
    <row r="424" spans="1:12" x14ac:dyDescent="0.25">
      <c r="A424" s="42" t="s">
        <v>663</v>
      </c>
      <c r="B424" s="28" t="s">
        <v>664</v>
      </c>
      <c r="C424" s="28" t="s">
        <v>71</v>
      </c>
      <c r="D424" s="28" t="s">
        <v>682</v>
      </c>
      <c r="E424" s="121">
        <v>9256071</v>
      </c>
      <c r="F424" s="111">
        <v>116243</v>
      </c>
      <c r="G424" s="85">
        <f t="shared" si="18"/>
        <v>9372314</v>
      </c>
      <c r="H424" s="127">
        <v>9653716</v>
      </c>
      <c r="I424" s="23">
        <f t="shared" si="19"/>
        <v>281402</v>
      </c>
      <c r="J424" s="24">
        <f t="shared" si="20"/>
        <v>0.03</v>
      </c>
      <c r="K424" s="25" t="s">
        <v>951</v>
      </c>
      <c r="L424" s="26" t="s">
        <v>951</v>
      </c>
    </row>
    <row r="425" spans="1:12" x14ac:dyDescent="0.25">
      <c r="A425" s="42" t="s">
        <v>683</v>
      </c>
      <c r="B425" s="28" t="s">
        <v>684</v>
      </c>
      <c r="C425" s="28" t="s">
        <v>26</v>
      </c>
      <c r="D425" s="28" t="s">
        <v>685</v>
      </c>
      <c r="E425" s="121">
        <v>1104342</v>
      </c>
      <c r="F425" s="111">
        <v>18434</v>
      </c>
      <c r="G425" s="85">
        <f t="shared" si="18"/>
        <v>1122776</v>
      </c>
      <c r="H425" s="127">
        <v>1321332</v>
      </c>
      <c r="I425" s="23">
        <f t="shared" si="19"/>
        <v>198556</v>
      </c>
      <c r="J425" s="24">
        <f t="shared" si="20"/>
        <v>0.17680000000000001</v>
      </c>
      <c r="K425" s="25" t="s">
        <v>951</v>
      </c>
      <c r="L425" s="26" t="s">
        <v>951</v>
      </c>
    </row>
    <row r="426" spans="1:12" x14ac:dyDescent="0.25">
      <c r="A426" s="42" t="s">
        <v>683</v>
      </c>
      <c r="B426" s="28" t="s">
        <v>684</v>
      </c>
      <c r="C426" s="28" t="s">
        <v>67</v>
      </c>
      <c r="D426" s="28" t="s">
        <v>686</v>
      </c>
      <c r="E426" s="121">
        <v>1702393</v>
      </c>
      <c r="F426" s="111">
        <v>21887</v>
      </c>
      <c r="G426" s="85">
        <f t="shared" si="18"/>
        <v>1724280</v>
      </c>
      <c r="H426" s="127">
        <v>1912026</v>
      </c>
      <c r="I426" s="23">
        <f t="shared" si="19"/>
        <v>187746</v>
      </c>
      <c r="J426" s="24">
        <f t="shared" si="20"/>
        <v>0.1089</v>
      </c>
      <c r="K426" s="25" t="s">
        <v>951</v>
      </c>
      <c r="L426" s="26" t="s">
        <v>951</v>
      </c>
    </row>
    <row r="427" spans="1:12" x14ac:dyDescent="0.25">
      <c r="A427" s="42" t="s">
        <v>683</v>
      </c>
      <c r="B427" s="28" t="s">
        <v>684</v>
      </c>
      <c r="C427" s="28" t="s">
        <v>168</v>
      </c>
      <c r="D427" s="28" t="s">
        <v>687</v>
      </c>
      <c r="E427" s="121">
        <v>6454743</v>
      </c>
      <c r="F427" s="111">
        <v>75254</v>
      </c>
      <c r="G427" s="85">
        <f t="shared" si="18"/>
        <v>6529997</v>
      </c>
      <c r="H427" s="127">
        <v>6588313</v>
      </c>
      <c r="I427" s="23">
        <f t="shared" si="19"/>
        <v>58316</v>
      </c>
      <c r="J427" s="24">
        <f t="shared" si="20"/>
        <v>8.8999999999999999E-3</v>
      </c>
      <c r="K427" s="25" t="s">
        <v>951</v>
      </c>
      <c r="L427" s="26" t="s">
        <v>951</v>
      </c>
    </row>
    <row r="428" spans="1:12" x14ac:dyDescent="0.25">
      <c r="A428" s="42" t="s">
        <v>683</v>
      </c>
      <c r="B428" s="28" t="s">
        <v>684</v>
      </c>
      <c r="C428" s="28" t="s">
        <v>41</v>
      </c>
      <c r="D428" s="28" t="s">
        <v>688</v>
      </c>
      <c r="E428" s="121">
        <v>9058490</v>
      </c>
      <c r="F428" s="111">
        <v>111120</v>
      </c>
      <c r="G428" s="85">
        <f t="shared" si="18"/>
        <v>9169610</v>
      </c>
      <c r="H428" s="127">
        <v>9170388</v>
      </c>
      <c r="I428" s="23">
        <f t="shared" si="19"/>
        <v>778</v>
      </c>
      <c r="J428" s="24">
        <f t="shared" si="20"/>
        <v>1E-4</v>
      </c>
      <c r="K428" s="25" t="s">
        <v>951</v>
      </c>
      <c r="L428" s="26" t="s">
        <v>951</v>
      </c>
    </row>
    <row r="429" spans="1:12" x14ac:dyDescent="0.25">
      <c r="A429" s="42" t="s">
        <v>683</v>
      </c>
      <c r="B429" s="28" t="s">
        <v>684</v>
      </c>
      <c r="C429" s="28" t="s">
        <v>689</v>
      </c>
      <c r="D429" s="28" t="s">
        <v>690</v>
      </c>
      <c r="E429" s="121">
        <v>2924302</v>
      </c>
      <c r="F429" s="111">
        <v>33843</v>
      </c>
      <c r="G429" s="85">
        <f t="shared" si="18"/>
        <v>2958145</v>
      </c>
      <c r="H429" s="127">
        <v>2735310</v>
      </c>
      <c r="I429" s="23">
        <f t="shared" si="19"/>
        <v>-222835</v>
      </c>
      <c r="J429" s="24">
        <f t="shared" si="20"/>
        <v>-7.5300000000000006E-2</v>
      </c>
      <c r="K429" s="25" t="s">
        <v>951</v>
      </c>
      <c r="L429" s="26" t="s">
        <v>951</v>
      </c>
    </row>
    <row r="430" spans="1:12" x14ac:dyDescent="0.25">
      <c r="A430" s="42" t="s">
        <v>683</v>
      </c>
      <c r="B430" s="28" t="s">
        <v>684</v>
      </c>
      <c r="C430" s="28" t="s">
        <v>22</v>
      </c>
      <c r="D430" s="28" t="s">
        <v>691</v>
      </c>
      <c r="E430" s="121">
        <v>1130538</v>
      </c>
      <c r="F430" s="111">
        <v>20933</v>
      </c>
      <c r="G430" s="85">
        <f t="shared" si="18"/>
        <v>1151471</v>
      </c>
      <c r="H430" s="127">
        <v>1332317</v>
      </c>
      <c r="I430" s="23">
        <f t="shared" si="19"/>
        <v>180846</v>
      </c>
      <c r="J430" s="24">
        <f t="shared" si="20"/>
        <v>0.15709999999999999</v>
      </c>
      <c r="K430" s="25" t="s">
        <v>951</v>
      </c>
      <c r="L430" s="26" t="s">
        <v>951</v>
      </c>
    </row>
    <row r="431" spans="1:12" x14ac:dyDescent="0.25">
      <c r="A431" s="42" t="s">
        <v>683</v>
      </c>
      <c r="B431" s="28" t="s">
        <v>684</v>
      </c>
      <c r="C431" s="28" t="s">
        <v>355</v>
      </c>
      <c r="D431" s="28" t="s">
        <v>692</v>
      </c>
      <c r="E431" s="121">
        <v>1002404</v>
      </c>
      <c r="F431" s="111">
        <v>14223</v>
      </c>
      <c r="G431" s="85">
        <f t="shared" si="18"/>
        <v>1016627</v>
      </c>
      <c r="H431" s="127">
        <v>991477</v>
      </c>
      <c r="I431" s="23">
        <f t="shared" si="19"/>
        <v>-25150</v>
      </c>
      <c r="J431" s="24">
        <f t="shared" si="20"/>
        <v>-2.47E-2</v>
      </c>
      <c r="K431" s="25" t="s">
        <v>951</v>
      </c>
      <c r="L431" s="26" t="s">
        <v>951</v>
      </c>
    </row>
    <row r="432" spans="1:12" x14ac:dyDescent="0.25">
      <c r="A432" s="42" t="s">
        <v>693</v>
      </c>
      <c r="B432" s="28" t="s">
        <v>694</v>
      </c>
      <c r="C432" s="28" t="s">
        <v>153</v>
      </c>
      <c r="D432" s="28" t="s">
        <v>695</v>
      </c>
      <c r="E432" s="121">
        <v>1334630</v>
      </c>
      <c r="F432" s="111">
        <v>21448</v>
      </c>
      <c r="G432" s="85">
        <f t="shared" si="18"/>
        <v>1356078</v>
      </c>
      <c r="H432" s="127">
        <v>1413801</v>
      </c>
      <c r="I432" s="23">
        <f t="shared" si="19"/>
        <v>57723</v>
      </c>
      <c r="J432" s="24">
        <f t="shared" si="20"/>
        <v>4.2599999999999999E-2</v>
      </c>
      <c r="K432" s="25" t="s">
        <v>951</v>
      </c>
      <c r="L432" s="26" t="s">
        <v>951</v>
      </c>
    </row>
    <row r="433" spans="1:12" x14ac:dyDescent="0.25">
      <c r="A433" s="42" t="s">
        <v>693</v>
      </c>
      <c r="B433" s="28" t="s">
        <v>694</v>
      </c>
      <c r="C433" s="28" t="s">
        <v>393</v>
      </c>
      <c r="D433" s="28" t="s">
        <v>273</v>
      </c>
      <c r="E433" s="121">
        <v>617320</v>
      </c>
      <c r="F433" s="111">
        <v>15725</v>
      </c>
      <c r="G433" s="85">
        <f t="shared" si="18"/>
        <v>633045</v>
      </c>
      <c r="H433" s="127">
        <v>656199</v>
      </c>
      <c r="I433" s="23">
        <f t="shared" si="19"/>
        <v>23154</v>
      </c>
      <c r="J433" s="24">
        <f t="shared" si="20"/>
        <v>3.6600000000000001E-2</v>
      </c>
      <c r="K433" s="25" t="s">
        <v>951</v>
      </c>
      <c r="L433" s="26" t="s">
        <v>951</v>
      </c>
    </row>
    <row r="434" spans="1:12" x14ac:dyDescent="0.25">
      <c r="A434" s="42" t="s">
        <v>693</v>
      </c>
      <c r="B434" s="28" t="s">
        <v>694</v>
      </c>
      <c r="C434" s="28" t="s">
        <v>12</v>
      </c>
      <c r="D434" s="28" t="s">
        <v>696</v>
      </c>
      <c r="E434" s="121">
        <v>1426623</v>
      </c>
      <c r="F434" s="111">
        <v>12377</v>
      </c>
      <c r="G434" s="85">
        <f t="shared" si="18"/>
        <v>1439000</v>
      </c>
      <c r="H434" s="127">
        <v>1415940</v>
      </c>
      <c r="I434" s="23">
        <f t="shared" si="19"/>
        <v>-23060</v>
      </c>
      <c r="J434" s="24">
        <f t="shared" si="20"/>
        <v>-1.6E-2</v>
      </c>
      <c r="K434" s="25" t="s">
        <v>951</v>
      </c>
      <c r="L434" s="26" t="s">
        <v>951</v>
      </c>
    </row>
    <row r="435" spans="1:12" x14ac:dyDescent="0.25">
      <c r="A435" s="42" t="s">
        <v>693</v>
      </c>
      <c r="B435" s="28" t="s">
        <v>694</v>
      </c>
      <c r="C435" s="28" t="s">
        <v>14</v>
      </c>
      <c r="D435" s="28" t="s">
        <v>697</v>
      </c>
      <c r="E435" s="121">
        <v>1566787</v>
      </c>
      <c r="F435" s="111">
        <v>15370</v>
      </c>
      <c r="G435" s="85">
        <f t="shared" si="18"/>
        <v>1582157</v>
      </c>
      <c r="H435" s="127">
        <v>1453598</v>
      </c>
      <c r="I435" s="23">
        <f t="shared" si="19"/>
        <v>-128559</v>
      </c>
      <c r="J435" s="24">
        <f t="shared" si="20"/>
        <v>-8.1299999999999997E-2</v>
      </c>
      <c r="K435" s="25" t="s">
        <v>951</v>
      </c>
      <c r="L435" s="26" t="s">
        <v>951</v>
      </c>
    </row>
    <row r="436" spans="1:12" x14ac:dyDescent="0.25">
      <c r="A436" s="42" t="s">
        <v>693</v>
      </c>
      <c r="B436" s="28" t="s">
        <v>694</v>
      </c>
      <c r="C436" s="28" t="s">
        <v>26</v>
      </c>
      <c r="D436" s="28" t="s">
        <v>698</v>
      </c>
      <c r="E436" s="121">
        <v>6147511</v>
      </c>
      <c r="F436" s="111">
        <v>69336</v>
      </c>
      <c r="G436" s="85">
        <f t="shared" si="18"/>
        <v>6216847</v>
      </c>
      <c r="H436" s="127">
        <v>6195883</v>
      </c>
      <c r="I436" s="23">
        <f t="shared" si="19"/>
        <v>-20964</v>
      </c>
      <c r="J436" s="24">
        <f t="shared" si="20"/>
        <v>-3.3999999999999998E-3</v>
      </c>
      <c r="K436" s="25" t="s">
        <v>951</v>
      </c>
      <c r="L436" s="26" t="s">
        <v>951</v>
      </c>
    </row>
    <row r="437" spans="1:12" x14ac:dyDescent="0.25">
      <c r="A437" s="42" t="s">
        <v>693</v>
      </c>
      <c r="B437" s="28" t="s">
        <v>694</v>
      </c>
      <c r="C437" s="28" t="s">
        <v>57</v>
      </c>
      <c r="D437" s="28" t="s">
        <v>699</v>
      </c>
      <c r="E437" s="121">
        <v>2618994</v>
      </c>
      <c r="F437" s="111">
        <v>27984</v>
      </c>
      <c r="G437" s="85">
        <f t="shared" si="18"/>
        <v>2646978</v>
      </c>
      <c r="H437" s="127">
        <v>2613793</v>
      </c>
      <c r="I437" s="23">
        <f t="shared" si="19"/>
        <v>-33185</v>
      </c>
      <c r="J437" s="24">
        <f t="shared" si="20"/>
        <v>-1.2500000000000001E-2</v>
      </c>
      <c r="K437" s="25" t="s">
        <v>951</v>
      </c>
      <c r="L437" s="26" t="s">
        <v>951</v>
      </c>
    </row>
    <row r="438" spans="1:12" x14ac:dyDescent="0.25">
      <c r="A438" s="42" t="s">
        <v>693</v>
      </c>
      <c r="B438" s="28" t="s">
        <v>694</v>
      </c>
      <c r="C438" s="28" t="s">
        <v>79</v>
      </c>
      <c r="D438" s="28" t="s">
        <v>700</v>
      </c>
      <c r="E438" s="121">
        <v>4446347</v>
      </c>
      <c r="F438" s="111">
        <v>47916</v>
      </c>
      <c r="G438" s="85">
        <f t="shared" si="18"/>
        <v>4494263</v>
      </c>
      <c r="H438" s="127">
        <v>4560765</v>
      </c>
      <c r="I438" s="23">
        <f t="shared" si="19"/>
        <v>66502</v>
      </c>
      <c r="J438" s="24">
        <f t="shared" si="20"/>
        <v>1.4800000000000001E-2</v>
      </c>
      <c r="K438" s="25" t="s">
        <v>951</v>
      </c>
      <c r="L438" s="26" t="s">
        <v>951</v>
      </c>
    </row>
    <row r="439" spans="1:12" x14ac:dyDescent="0.25">
      <c r="A439" s="42" t="s">
        <v>693</v>
      </c>
      <c r="B439" s="28" t="s">
        <v>694</v>
      </c>
      <c r="C439" s="28" t="s">
        <v>16</v>
      </c>
      <c r="D439" s="28" t="s">
        <v>701</v>
      </c>
      <c r="E439" s="121">
        <v>970670</v>
      </c>
      <c r="F439" s="111">
        <v>12134</v>
      </c>
      <c r="G439" s="85">
        <f t="shared" si="18"/>
        <v>982804</v>
      </c>
      <c r="H439" s="127">
        <v>909674</v>
      </c>
      <c r="I439" s="23">
        <f t="shared" si="19"/>
        <v>-73130</v>
      </c>
      <c r="J439" s="24">
        <f t="shared" si="20"/>
        <v>-7.4399999999999994E-2</v>
      </c>
      <c r="K439" s="25" t="s">
        <v>951</v>
      </c>
      <c r="L439" s="26" t="s">
        <v>951</v>
      </c>
    </row>
    <row r="440" spans="1:12" x14ac:dyDescent="0.25">
      <c r="A440" s="42" t="s">
        <v>693</v>
      </c>
      <c r="B440" s="28" t="s">
        <v>694</v>
      </c>
      <c r="C440" s="28" t="s">
        <v>82</v>
      </c>
      <c r="D440" s="28" t="s">
        <v>702</v>
      </c>
      <c r="E440" s="121">
        <v>886227</v>
      </c>
      <c r="F440" s="111">
        <v>10137</v>
      </c>
      <c r="G440" s="85">
        <f t="shared" si="18"/>
        <v>896364</v>
      </c>
      <c r="H440" s="127">
        <v>1073919</v>
      </c>
      <c r="I440" s="23">
        <f t="shared" si="19"/>
        <v>177555</v>
      </c>
      <c r="J440" s="24">
        <f t="shared" si="20"/>
        <v>0.1981</v>
      </c>
      <c r="K440" s="25" t="s">
        <v>951</v>
      </c>
      <c r="L440" s="26" t="s">
        <v>951</v>
      </c>
    </row>
    <row r="441" spans="1:12" x14ac:dyDescent="0.25">
      <c r="A441" s="42" t="s">
        <v>693</v>
      </c>
      <c r="B441" s="28" t="s">
        <v>694</v>
      </c>
      <c r="C441" s="28" t="s">
        <v>484</v>
      </c>
      <c r="D441" s="28" t="s">
        <v>703</v>
      </c>
      <c r="E441" s="121">
        <v>8163363</v>
      </c>
      <c r="F441" s="111">
        <v>82715</v>
      </c>
      <c r="G441" s="85">
        <f t="shared" si="18"/>
        <v>8246078</v>
      </c>
      <c r="H441" s="127">
        <v>8191200</v>
      </c>
      <c r="I441" s="23">
        <f t="shared" si="19"/>
        <v>-54878</v>
      </c>
      <c r="J441" s="24">
        <f t="shared" si="20"/>
        <v>-6.7000000000000002E-3</v>
      </c>
      <c r="K441" s="25" t="s">
        <v>951</v>
      </c>
      <c r="L441" s="26" t="s">
        <v>951</v>
      </c>
    </row>
    <row r="442" spans="1:12" x14ac:dyDescent="0.25">
      <c r="A442" s="42" t="s">
        <v>693</v>
      </c>
      <c r="B442" s="28" t="s">
        <v>694</v>
      </c>
      <c r="C442" s="28" t="s">
        <v>30</v>
      </c>
      <c r="D442" s="28" t="s">
        <v>704</v>
      </c>
      <c r="E442" s="121">
        <v>13056163</v>
      </c>
      <c r="F442" s="111">
        <v>150071</v>
      </c>
      <c r="G442" s="85">
        <f t="shared" si="18"/>
        <v>13206234</v>
      </c>
      <c r="H442" s="127">
        <v>13845063</v>
      </c>
      <c r="I442" s="23">
        <f t="shared" si="19"/>
        <v>638829</v>
      </c>
      <c r="J442" s="24">
        <f t="shared" si="20"/>
        <v>4.8399999999999999E-2</v>
      </c>
      <c r="K442" s="25" t="s">
        <v>951</v>
      </c>
      <c r="L442" s="26" t="s">
        <v>951</v>
      </c>
    </row>
    <row r="443" spans="1:12" x14ac:dyDescent="0.25">
      <c r="A443" s="42" t="s">
        <v>693</v>
      </c>
      <c r="B443" s="28" t="s">
        <v>694</v>
      </c>
      <c r="C443" s="28" t="s">
        <v>705</v>
      </c>
      <c r="D443" s="28" t="s">
        <v>706</v>
      </c>
      <c r="E443" s="121">
        <v>992609</v>
      </c>
      <c r="F443" s="111">
        <v>10647</v>
      </c>
      <c r="G443" s="85">
        <f t="shared" si="18"/>
        <v>1003256</v>
      </c>
      <c r="H443" s="127">
        <v>1134690</v>
      </c>
      <c r="I443" s="23">
        <f t="shared" si="19"/>
        <v>131434</v>
      </c>
      <c r="J443" s="24">
        <f t="shared" si="20"/>
        <v>0.13100000000000001</v>
      </c>
      <c r="K443" s="25" t="s">
        <v>951</v>
      </c>
      <c r="L443" s="26" t="s">
        <v>951</v>
      </c>
    </row>
    <row r="444" spans="1:12" x14ac:dyDescent="0.25">
      <c r="A444" s="42" t="s">
        <v>693</v>
      </c>
      <c r="B444" s="28" t="s">
        <v>694</v>
      </c>
      <c r="C444" s="28" t="s">
        <v>707</v>
      </c>
      <c r="D444" s="28" t="s">
        <v>708</v>
      </c>
      <c r="E444" s="121">
        <v>551564</v>
      </c>
      <c r="F444" s="111">
        <v>8570</v>
      </c>
      <c r="G444" s="85">
        <f t="shared" si="18"/>
        <v>560134</v>
      </c>
      <c r="H444" s="127">
        <v>514251</v>
      </c>
      <c r="I444" s="23">
        <f t="shared" si="19"/>
        <v>-45883</v>
      </c>
      <c r="J444" s="24">
        <f t="shared" si="20"/>
        <v>-8.1900000000000001E-2</v>
      </c>
      <c r="K444" s="25" t="s">
        <v>951</v>
      </c>
      <c r="L444" s="26" t="s">
        <v>951</v>
      </c>
    </row>
    <row r="445" spans="1:12" x14ac:dyDescent="0.25">
      <c r="A445" s="42" t="s">
        <v>693</v>
      </c>
      <c r="B445" s="28" t="s">
        <v>694</v>
      </c>
      <c r="C445" s="28" t="s">
        <v>709</v>
      </c>
      <c r="D445" s="28" t="s">
        <v>710</v>
      </c>
      <c r="E445" s="121">
        <v>1135757</v>
      </c>
      <c r="F445" s="111">
        <v>13365</v>
      </c>
      <c r="G445" s="85">
        <f t="shared" si="18"/>
        <v>1149122</v>
      </c>
      <c r="H445" s="127">
        <v>1143470</v>
      </c>
      <c r="I445" s="23">
        <f t="shared" si="19"/>
        <v>-5652</v>
      </c>
      <c r="J445" s="24">
        <f t="shared" si="20"/>
        <v>-4.8999999999999998E-3</v>
      </c>
      <c r="K445" s="25" t="s">
        <v>951</v>
      </c>
      <c r="L445" s="26" t="s">
        <v>951</v>
      </c>
    </row>
    <row r="446" spans="1:12" x14ac:dyDescent="0.25">
      <c r="A446" s="42" t="s">
        <v>711</v>
      </c>
      <c r="B446" s="28" t="s">
        <v>712</v>
      </c>
      <c r="C446" s="28" t="s">
        <v>649</v>
      </c>
      <c r="D446" s="28" t="s">
        <v>713</v>
      </c>
      <c r="E446" s="121">
        <v>371862</v>
      </c>
      <c r="F446" s="111">
        <v>3763</v>
      </c>
      <c r="G446" s="85">
        <f t="shared" si="18"/>
        <v>375625</v>
      </c>
      <c r="H446" s="127">
        <v>347238</v>
      </c>
      <c r="I446" s="23">
        <f t="shared" si="19"/>
        <v>-28387</v>
      </c>
      <c r="J446" s="24">
        <f t="shared" si="20"/>
        <v>-7.5600000000000001E-2</v>
      </c>
      <c r="K446" s="25" t="s">
        <v>951</v>
      </c>
      <c r="L446" s="26" t="s">
        <v>951</v>
      </c>
    </row>
    <row r="447" spans="1:12" x14ac:dyDescent="0.25">
      <c r="A447" s="42" t="s">
        <v>711</v>
      </c>
      <c r="B447" s="28" t="s">
        <v>712</v>
      </c>
      <c r="C447" s="28" t="s">
        <v>201</v>
      </c>
      <c r="D447" s="28" t="s">
        <v>714</v>
      </c>
      <c r="E447" s="121">
        <v>455181</v>
      </c>
      <c r="F447" s="111">
        <v>4711</v>
      </c>
      <c r="G447" s="85">
        <f t="shared" si="18"/>
        <v>459892</v>
      </c>
      <c r="H447" s="127">
        <v>405723</v>
      </c>
      <c r="I447" s="23">
        <f t="shared" si="19"/>
        <v>-54169</v>
      </c>
      <c r="J447" s="24">
        <f t="shared" si="20"/>
        <v>-0.1178</v>
      </c>
      <c r="K447" s="25" t="s">
        <v>951</v>
      </c>
      <c r="L447" s="26" t="s">
        <v>951</v>
      </c>
    </row>
    <row r="448" spans="1:12" x14ac:dyDescent="0.25">
      <c r="A448" s="42" t="s">
        <v>711</v>
      </c>
      <c r="B448" s="28" t="s">
        <v>712</v>
      </c>
      <c r="C448" s="28" t="s">
        <v>715</v>
      </c>
      <c r="D448" s="28" t="s">
        <v>716</v>
      </c>
      <c r="E448" s="121">
        <v>382415</v>
      </c>
      <c r="F448" s="111">
        <v>4077</v>
      </c>
      <c r="G448" s="85">
        <f t="shared" si="18"/>
        <v>386492</v>
      </c>
      <c r="H448" s="127">
        <v>347863</v>
      </c>
      <c r="I448" s="23">
        <f t="shared" si="19"/>
        <v>-38629</v>
      </c>
      <c r="J448" s="24">
        <f t="shared" si="20"/>
        <v>-9.9900000000000003E-2</v>
      </c>
      <c r="K448" s="25" t="s">
        <v>951</v>
      </c>
      <c r="L448" s="26" t="s">
        <v>951</v>
      </c>
    </row>
    <row r="449" spans="1:12" x14ac:dyDescent="0.25">
      <c r="A449" s="42" t="s">
        <v>711</v>
      </c>
      <c r="B449" s="28" t="s">
        <v>712</v>
      </c>
      <c r="C449" s="28" t="s">
        <v>26</v>
      </c>
      <c r="D449" s="28" t="s">
        <v>717</v>
      </c>
      <c r="E449" s="121">
        <v>2417074</v>
      </c>
      <c r="F449" s="111">
        <v>23165</v>
      </c>
      <c r="G449" s="85">
        <f t="shared" si="18"/>
        <v>2440239</v>
      </c>
      <c r="H449" s="127">
        <v>2592191</v>
      </c>
      <c r="I449" s="23">
        <f t="shared" si="19"/>
        <v>151952</v>
      </c>
      <c r="J449" s="24">
        <f t="shared" si="20"/>
        <v>6.2300000000000001E-2</v>
      </c>
      <c r="K449" s="25" t="s">
        <v>951</v>
      </c>
      <c r="L449" s="26" t="s">
        <v>951</v>
      </c>
    </row>
    <row r="450" spans="1:12" x14ac:dyDescent="0.25">
      <c r="A450" s="42" t="s">
        <v>711</v>
      </c>
      <c r="B450" s="28" t="s">
        <v>712</v>
      </c>
      <c r="C450" s="28" t="s">
        <v>185</v>
      </c>
      <c r="D450" s="28" t="s">
        <v>718</v>
      </c>
      <c r="E450" s="121">
        <v>1878029</v>
      </c>
      <c r="F450" s="111">
        <v>18034</v>
      </c>
      <c r="G450" s="85">
        <f t="shared" si="18"/>
        <v>1896063</v>
      </c>
      <c r="H450" s="127">
        <v>1935115</v>
      </c>
      <c r="I450" s="23">
        <f t="shared" si="19"/>
        <v>39052</v>
      </c>
      <c r="J450" s="24">
        <f t="shared" si="20"/>
        <v>2.06E-2</v>
      </c>
      <c r="K450" s="25" t="s">
        <v>951</v>
      </c>
      <c r="L450" s="26" t="s">
        <v>951</v>
      </c>
    </row>
    <row r="451" spans="1:12" x14ac:dyDescent="0.25">
      <c r="A451" s="42" t="s">
        <v>711</v>
      </c>
      <c r="B451" s="28" t="s">
        <v>712</v>
      </c>
      <c r="C451" s="28" t="s">
        <v>352</v>
      </c>
      <c r="D451" s="28" t="s">
        <v>719</v>
      </c>
      <c r="E451" s="121">
        <v>3587395</v>
      </c>
      <c r="F451" s="111">
        <v>38932</v>
      </c>
      <c r="G451" s="85">
        <f t="shared" si="18"/>
        <v>3626327</v>
      </c>
      <c r="H451" s="127">
        <v>3757012</v>
      </c>
      <c r="I451" s="23">
        <f t="shared" si="19"/>
        <v>130685</v>
      </c>
      <c r="J451" s="24">
        <f t="shared" si="20"/>
        <v>3.5999999999999997E-2</v>
      </c>
      <c r="K451" s="25" t="s">
        <v>951</v>
      </c>
      <c r="L451" s="26" t="s">
        <v>951</v>
      </c>
    </row>
    <row r="452" spans="1:12" x14ac:dyDescent="0.25">
      <c r="A452" s="42" t="s">
        <v>711</v>
      </c>
      <c r="B452" s="28" t="s">
        <v>712</v>
      </c>
      <c r="C452" s="28" t="s">
        <v>47</v>
      </c>
      <c r="D452" s="28" t="s">
        <v>720</v>
      </c>
      <c r="E452" s="121">
        <v>1051805</v>
      </c>
      <c r="F452" s="111">
        <v>10096</v>
      </c>
      <c r="G452" s="85">
        <f t="shared" si="18"/>
        <v>1061901</v>
      </c>
      <c r="H452" s="127">
        <v>1050527</v>
      </c>
      <c r="I452" s="23">
        <f t="shared" si="19"/>
        <v>-11374</v>
      </c>
      <c r="J452" s="24">
        <f t="shared" si="20"/>
        <v>-1.0699999999999999E-2</v>
      </c>
      <c r="K452" s="25" t="s">
        <v>951</v>
      </c>
      <c r="L452" s="26" t="s">
        <v>951</v>
      </c>
    </row>
    <row r="453" spans="1:12" x14ac:dyDescent="0.25">
      <c r="A453" s="42" t="s">
        <v>721</v>
      </c>
      <c r="B453" s="28" t="s">
        <v>722</v>
      </c>
      <c r="C453" s="28" t="s">
        <v>79</v>
      </c>
      <c r="D453" s="28" t="s">
        <v>723</v>
      </c>
      <c r="E453" s="121">
        <v>14040</v>
      </c>
      <c r="F453" s="111">
        <v>3607</v>
      </c>
      <c r="G453" s="85">
        <f t="shared" si="18"/>
        <v>17647</v>
      </c>
      <c r="H453" s="127">
        <v>93991</v>
      </c>
      <c r="I453" s="23">
        <f t="shared" si="19"/>
        <v>76344</v>
      </c>
      <c r="J453" s="24">
        <f t="shared" si="20"/>
        <v>4.3262</v>
      </c>
      <c r="K453" s="25">
        <v>1</v>
      </c>
      <c r="L453" s="26" t="s">
        <v>951</v>
      </c>
    </row>
    <row r="454" spans="1:12" x14ac:dyDescent="0.25">
      <c r="A454" s="42" t="s">
        <v>721</v>
      </c>
      <c r="B454" s="28" t="s">
        <v>722</v>
      </c>
      <c r="C454" s="28" t="s">
        <v>59</v>
      </c>
      <c r="D454" s="28" t="s">
        <v>724</v>
      </c>
      <c r="E454" s="121">
        <v>10696</v>
      </c>
      <c r="F454" s="111">
        <v>0</v>
      </c>
      <c r="G454" s="85">
        <f t="shared" si="18"/>
        <v>10696</v>
      </c>
      <c r="H454" s="127">
        <v>14624</v>
      </c>
      <c r="I454" s="23">
        <f t="shared" si="19"/>
        <v>3928</v>
      </c>
      <c r="J454" s="24">
        <f t="shared" si="20"/>
        <v>0.36720000000000003</v>
      </c>
      <c r="K454" s="25">
        <v>1</v>
      </c>
      <c r="L454" s="26">
        <v>1</v>
      </c>
    </row>
    <row r="455" spans="1:12" x14ac:dyDescent="0.25">
      <c r="A455" s="42" t="s">
        <v>721</v>
      </c>
      <c r="B455" s="28" t="s">
        <v>722</v>
      </c>
      <c r="C455" s="28" t="s">
        <v>37</v>
      </c>
      <c r="D455" s="28" t="s">
        <v>725</v>
      </c>
      <c r="E455" s="121">
        <v>29424</v>
      </c>
      <c r="F455" s="111">
        <v>0</v>
      </c>
      <c r="G455" s="85">
        <f t="shared" si="18"/>
        <v>29424</v>
      </c>
      <c r="H455" s="127">
        <v>41721</v>
      </c>
      <c r="I455" s="23">
        <f t="shared" si="19"/>
        <v>12297</v>
      </c>
      <c r="J455" s="24">
        <f t="shared" si="20"/>
        <v>0.41789999999999999</v>
      </c>
      <c r="K455" s="25">
        <v>1</v>
      </c>
      <c r="L455" s="26">
        <v>1</v>
      </c>
    </row>
    <row r="456" spans="1:12" x14ac:dyDescent="0.25">
      <c r="A456" s="42" t="s">
        <v>721</v>
      </c>
      <c r="B456" s="28" t="s">
        <v>722</v>
      </c>
      <c r="C456" s="28" t="s">
        <v>39</v>
      </c>
      <c r="D456" s="28" t="s">
        <v>726</v>
      </c>
      <c r="E456" s="121">
        <v>8608</v>
      </c>
      <c r="F456" s="111">
        <v>0</v>
      </c>
      <c r="G456" s="85">
        <f t="shared" si="18"/>
        <v>8608</v>
      </c>
      <c r="H456" s="127">
        <v>19930</v>
      </c>
      <c r="I456" s="23">
        <f t="shared" si="19"/>
        <v>11322</v>
      </c>
      <c r="J456" s="24">
        <f t="shared" si="20"/>
        <v>1.3152999999999999</v>
      </c>
      <c r="K456" s="25">
        <v>1</v>
      </c>
      <c r="L456" s="26">
        <v>1</v>
      </c>
    </row>
    <row r="457" spans="1:12" x14ac:dyDescent="0.25">
      <c r="A457" s="42" t="s">
        <v>721</v>
      </c>
      <c r="B457" s="28" t="s">
        <v>722</v>
      </c>
      <c r="C457" s="28" t="s">
        <v>343</v>
      </c>
      <c r="D457" s="28" t="s">
        <v>727</v>
      </c>
      <c r="E457" s="121">
        <v>21551</v>
      </c>
      <c r="F457" s="111">
        <v>0</v>
      </c>
      <c r="G457" s="85">
        <f t="shared" ref="G457:G520" si="21">SUM(E457+F457)</f>
        <v>21551</v>
      </c>
      <c r="H457" s="127">
        <v>22518</v>
      </c>
      <c r="I457" s="23">
        <f t="shared" ref="I457:I520" si="22">SUM(H457-G457)</f>
        <v>967</v>
      </c>
      <c r="J457" s="24">
        <f t="shared" si="20"/>
        <v>4.4900000000000002E-2</v>
      </c>
      <c r="K457" s="25">
        <v>1</v>
      </c>
      <c r="L457" s="26">
        <v>1</v>
      </c>
    </row>
    <row r="458" spans="1:12" x14ac:dyDescent="0.25">
      <c r="A458" s="42" t="s">
        <v>728</v>
      </c>
      <c r="B458" s="28" t="s">
        <v>729</v>
      </c>
      <c r="C458" s="28" t="s">
        <v>509</v>
      </c>
      <c r="D458" s="28" t="s">
        <v>730</v>
      </c>
      <c r="E458" s="121">
        <v>1038365</v>
      </c>
      <c r="F458" s="111">
        <v>17405</v>
      </c>
      <c r="G458" s="85">
        <f t="shared" si="21"/>
        <v>1055770</v>
      </c>
      <c r="H458" s="127">
        <v>1198234</v>
      </c>
      <c r="I458" s="23">
        <f t="shared" si="22"/>
        <v>142464</v>
      </c>
      <c r="J458" s="24">
        <f t="shared" ref="J458:J521" si="23">ROUND(I458/G458,4)</f>
        <v>0.13489999999999999</v>
      </c>
      <c r="K458" s="25" t="s">
        <v>951</v>
      </c>
      <c r="L458" s="26" t="s">
        <v>951</v>
      </c>
    </row>
    <row r="459" spans="1:12" x14ac:dyDescent="0.25">
      <c r="A459" s="42" t="s">
        <v>728</v>
      </c>
      <c r="B459" s="28" t="s">
        <v>729</v>
      </c>
      <c r="C459" s="28" t="s">
        <v>26</v>
      </c>
      <c r="D459" s="28" t="s">
        <v>731</v>
      </c>
      <c r="E459" s="121">
        <v>10669137</v>
      </c>
      <c r="F459" s="111">
        <v>144907</v>
      </c>
      <c r="G459" s="85">
        <f t="shared" si="21"/>
        <v>10814044</v>
      </c>
      <c r="H459" s="127">
        <v>10439247</v>
      </c>
      <c r="I459" s="23">
        <f t="shared" si="22"/>
        <v>-374797</v>
      </c>
      <c r="J459" s="24">
        <f t="shared" si="23"/>
        <v>-3.4700000000000002E-2</v>
      </c>
      <c r="K459" s="25" t="s">
        <v>951</v>
      </c>
      <c r="L459" s="26" t="s">
        <v>951</v>
      </c>
    </row>
    <row r="460" spans="1:12" x14ac:dyDescent="0.25">
      <c r="A460" s="42" t="s">
        <v>728</v>
      </c>
      <c r="B460" s="28" t="s">
        <v>729</v>
      </c>
      <c r="C460" s="28" t="s">
        <v>57</v>
      </c>
      <c r="D460" s="28" t="s">
        <v>732</v>
      </c>
      <c r="E460" s="121">
        <v>3049492</v>
      </c>
      <c r="F460" s="111">
        <v>80691</v>
      </c>
      <c r="G460" s="85">
        <f t="shared" si="21"/>
        <v>3130183</v>
      </c>
      <c r="H460" s="127">
        <v>3390733</v>
      </c>
      <c r="I460" s="23">
        <f t="shared" si="22"/>
        <v>260550</v>
      </c>
      <c r="J460" s="24">
        <f t="shared" si="23"/>
        <v>8.3199999999999996E-2</v>
      </c>
      <c r="K460" s="25" t="s">
        <v>951</v>
      </c>
      <c r="L460" s="26" t="s">
        <v>951</v>
      </c>
    </row>
    <row r="461" spans="1:12" x14ac:dyDescent="0.25">
      <c r="A461" s="42" t="s">
        <v>728</v>
      </c>
      <c r="B461" s="28" t="s">
        <v>729</v>
      </c>
      <c r="C461" s="28" t="s">
        <v>79</v>
      </c>
      <c r="D461" s="28" t="s">
        <v>733</v>
      </c>
      <c r="E461" s="121">
        <v>3102982</v>
      </c>
      <c r="F461" s="111">
        <v>36446</v>
      </c>
      <c r="G461" s="85">
        <f t="shared" si="21"/>
        <v>3139428</v>
      </c>
      <c r="H461" s="127">
        <v>3114123</v>
      </c>
      <c r="I461" s="23">
        <f t="shared" si="22"/>
        <v>-25305</v>
      </c>
      <c r="J461" s="24">
        <f t="shared" si="23"/>
        <v>-8.0999999999999996E-3</v>
      </c>
      <c r="K461" s="25" t="s">
        <v>951</v>
      </c>
      <c r="L461" s="26" t="s">
        <v>951</v>
      </c>
    </row>
    <row r="462" spans="1:12" x14ac:dyDescent="0.25">
      <c r="A462" s="42" t="s">
        <v>728</v>
      </c>
      <c r="B462" s="28" t="s">
        <v>729</v>
      </c>
      <c r="C462" s="28" t="s">
        <v>16</v>
      </c>
      <c r="D462" s="28" t="s">
        <v>734</v>
      </c>
      <c r="E462" s="121">
        <v>2596175</v>
      </c>
      <c r="F462" s="111">
        <v>63846</v>
      </c>
      <c r="G462" s="85">
        <f t="shared" si="21"/>
        <v>2660021</v>
      </c>
      <c r="H462" s="127">
        <v>2309019</v>
      </c>
      <c r="I462" s="23">
        <f t="shared" si="22"/>
        <v>-351002</v>
      </c>
      <c r="J462" s="24">
        <f t="shared" si="23"/>
        <v>-0.13200000000000001</v>
      </c>
      <c r="K462" s="25" t="s">
        <v>951</v>
      </c>
      <c r="L462" s="26" t="s">
        <v>951</v>
      </c>
    </row>
    <row r="463" spans="1:12" x14ac:dyDescent="0.25">
      <c r="A463" s="42" t="s">
        <v>728</v>
      </c>
      <c r="B463" s="28" t="s">
        <v>729</v>
      </c>
      <c r="C463" s="28" t="s">
        <v>82</v>
      </c>
      <c r="D463" s="28" t="s">
        <v>735</v>
      </c>
      <c r="E463" s="121">
        <v>4398676</v>
      </c>
      <c r="F463" s="111">
        <v>51403</v>
      </c>
      <c r="G463" s="85">
        <f t="shared" si="21"/>
        <v>4450079</v>
      </c>
      <c r="H463" s="127">
        <v>4259902</v>
      </c>
      <c r="I463" s="23">
        <f t="shared" si="22"/>
        <v>-190177</v>
      </c>
      <c r="J463" s="24">
        <f t="shared" si="23"/>
        <v>-4.2700000000000002E-2</v>
      </c>
      <c r="K463" s="25" t="s">
        <v>951</v>
      </c>
      <c r="L463" s="26" t="s">
        <v>951</v>
      </c>
    </row>
    <row r="464" spans="1:12" x14ac:dyDescent="0.25">
      <c r="A464" s="42" t="s">
        <v>728</v>
      </c>
      <c r="B464" s="28" t="s">
        <v>729</v>
      </c>
      <c r="C464" s="28" t="s">
        <v>59</v>
      </c>
      <c r="D464" s="28" t="s">
        <v>736</v>
      </c>
      <c r="E464" s="121">
        <v>4014495</v>
      </c>
      <c r="F464" s="111">
        <v>47492</v>
      </c>
      <c r="G464" s="85">
        <f t="shared" si="21"/>
        <v>4061987</v>
      </c>
      <c r="H464" s="127">
        <v>3914708</v>
      </c>
      <c r="I464" s="23">
        <f t="shared" si="22"/>
        <v>-147279</v>
      </c>
      <c r="J464" s="24">
        <f t="shared" si="23"/>
        <v>-3.6299999999999999E-2</v>
      </c>
      <c r="K464" s="25" t="s">
        <v>951</v>
      </c>
      <c r="L464" s="26" t="s">
        <v>951</v>
      </c>
    </row>
    <row r="465" spans="1:12" x14ac:dyDescent="0.25">
      <c r="A465" s="42" t="s">
        <v>728</v>
      </c>
      <c r="B465" s="28" t="s">
        <v>729</v>
      </c>
      <c r="C465" s="28" t="s">
        <v>37</v>
      </c>
      <c r="D465" s="28" t="s">
        <v>737</v>
      </c>
      <c r="E465" s="121">
        <v>2097878</v>
      </c>
      <c r="F465" s="111">
        <v>22235</v>
      </c>
      <c r="G465" s="85">
        <f t="shared" si="21"/>
        <v>2120113</v>
      </c>
      <c r="H465" s="127">
        <v>1939708</v>
      </c>
      <c r="I465" s="23">
        <f t="shared" si="22"/>
        <v>-180405</v>
      </c>
      <c r="J465" s="24">
        <f t="shared" si="23"/>
        <v>-8.5099999999999995E-2</v>
      </c>
      <c r="K465" s="25" t="s">
        <v>951</v>
      </c>
      <c r="L465" s="26" t="s">
        <v>951</v>
      </c>
    </row>
    <row r="466" spans="1:12" x14ac:dyDescent="0.25">
      <c r="A466" s="42" t="s">
        <v>728</v>
      </c>
      <c r="B466" s="28" t="s">
        <v>729</v>
      </c>
      <c r="C466" s="28" t="s">
        <v>215</v>
      </c>
      <c r="D466" s="28" t="s">
        <v>738</v>
      </c>
      <c r="E466" s="121">
        <v>1212078</v>
      </c>
      <c r="F466" s="111">
        <v>44476</v>
      </c>
      <c r="G466" s="85">
        <f t="shared" si="21"/>
        <v>1256554</v>
      </c>
      <c r="H466" s="127">
        <v>808677</v>
      </c>
      <c r="I466" s="23">
        <f t="shared" si="22"/>
        <v>-447877</v>
      </c>
      <c r="J466" s="24">
        <f t="shared" si="23"/>
        <v>-0.35639999999999999</v>
      </c>
      <c r="K466" s="25" t="s">
        <v>951</v>
      </c>
      <c r="L466" s="26" t="s">
        <v>951</v>
      </c>
    </row>
    <row r="467" spans="1:12" x14ac:dyDescent="0.25">
      <c r="A467" s="42" t="s">
        <v>739</v>
      </c>
      <c r="B467" s="28" t="s">
        <v>740</v>
      </c>
      <c r="C467" s="28" t="s">
        <v>741</v>
      </c>
      <c r="D467" s="28" t="s">
        <v>742</v>
      </c>
      <c r="E467" s="121">
        <v>888586</v>
      </c>
      <c r="F467" s="111">
        <v>7560</v>
      </c>
      <c r="G467" s="85">
        <f t="shared" si="21"/>
        <v>896146</v>
      </c>
      <c r="H467" s="127">
        <v>986593</v>
      </c>
      <c r="I467" s="23">
        <f t="shared" si="22"/>
        <v>90447</v>
      </c>
      <c r="J467" s="24">
        <f t="shared" si="23"/>
        <v>0.1009</v>
      </c>
      <c r="K467" s="25" t="s">
        <v>951</v>
      </c>
      <c r="L467" s="26" t="s">
        <v>951</v>
      </c>
    </row>
    <row r="468" spans="1:12" x14ac:dyDescent="0.25">
      <c r="A468" s="42" t="s">
        <v>739</v>
      </c>
      <c r="B468" s="28" t="s">
        <v>740</v>
      </c>
      <c r="C468" s="28" t="s">
        <v>26</v>
      </c>
      <c r="D468" s="28" t="s">
        <v>743</v>
      </c>
      <c r="E468" s="121">
        <v>5561310</v>
      </c>
      <c r="F468" s="111">
        <v>65667</v>
      </c>
      <c r="G468" s="85">
        <f t="shared" si="21"/>
        <v>5626977</v>
      </c>
      <c r="H468" s="127">
        <v>5561755</v>
      </c>
      <c r="I468" s="23">
        <f t="shared" si="22"/>
        <v>-65222</v>
      </c>
      <c r="J468" s="24">
        <f t="shared" si="23"/>
        <v>-1.1599999999999999E-2</v>
      </c>
      <c r="K468" s="25" t="s">
        <v>951</v>
      </c>
      <c r="L468" s="26" t="s">
        <v>951</v>
      </c>
    </row>
    <row r="469" spans="1:12" x14ac:dyDescent="0.25">
      <c r="A469" s="42" t="s">
        <v>739</v>
      </c>
      <c r="B469" s="28" t="s">
        <v>740</v>
      </c>
      <c r="C469" s="28" t="s">
        <v>57</v>
      </c>
      <c r="D469" s="28" t="s">
        <v>744</v>
      </c>
      <c r="E469" s="121">
        <v>2652472</v>
      </c>
      <c r="F469" s="111">
        <v>30411</v>
      </c>
      <c r="G469" s="85">
        <f t="shared" si="21"/>
        <v>2682883</v>
      </c>
      <c r="H469" s="127">
        <v>2764145</v>
      </c>
      <c r="I469" s="23">
        <f t="shared" si="22"/>
        <v>81262</v>
      </c>
      <c r="J469" s="24">
        <f t="shared" si="23"/>
        <v>3.0300000000000001E-2</v>
      </c>
      <c r="K469" s="25" t="s">
        <v>951</v>
      </c>
      <c r="L469" s="26" t="s">
        <v>951</v>
      </c>
    </row>
    <row r="470" spans="1:12" x14ac:dyDescent="0.25">
      <c r="A470" s="42" t="s">
        <v>739</v>
      </c>
      <c r="B470" s="28" t="s">
        <v>740</v>
      </c>
      <c r="C470" s="28" t="s">
        <v>79</v>
      </c>
      <c r="D470" s="28" t="s">
        <v>745</v>
      </c>
      <c r="E470" s="121">
        <v>913775</v>
      </c>
      <c r="F470" s="111">
        <v>11530</v>
      </c>
      <c r="G470" s="85">
        <f t="shared" si="21"/>
        <v>925305</v>
      </c>
      <c r="H470" s="127">
        <v>953358</v>
      </c>
      <c r="I470" s="23">
        <f t="shared" si="22"/>
        <v>28053</v>
      </c>
      <c r="J470" s="24">
        <f t="shared" si="23"/>
        <v>3.0300000000000001E-2</v>
      </c>
      <c r="K470" s="25" t="s">
        <v>951</v>
      </c>
      <c r="L470" s="26" t="s">
        <v>951</v>
      </c>
    </row>
    <row r="471" spans="1:12" x14ac:dyDescent="0.25">
      <c r="A471" s="42" t="s">
        <v>739</v>
      </c>
      <c r="B471" s="28" t="s">
        <v>740</v>
      </c>
      <c r="C471" s="28" t="s">
        <v>16</v>
      </c>
      <c r="D471" s="28" t="s">
        <v>746</v>
      </c>
      <c r="E471" s="121">
        <v>1075751</v>
      </c>
      <c r="F471" s="111">
        <v>26311</v>
      </c>
      <c r="G471" s="85">
        <f t="shared" si="21"/>
        <v>1102062</v>
      </c>
      <c r="H471" s="127">
        <v>1229238</v>
      </c>
      <c r="I471" s="23">
        <f t="shared" si="22"/>
        <v>127176</v>
      </c>
      <c r="J471" s="24">
        <f t="shared" si="23"/>
        <v>0.1154</v>
      </c>
      <c r="K471" s="25" t="s">
        <v>951</v>
      </c>
      <c r="L471" s="26" t="s">
        <v>951</v>
      </c>
    </row>
    <row r="472" spans="1:12" x14ac:dyDescent="0.25">
      <c r="A472" s="42" t="s">
        <v>739</v>
      </c>
      <c r="B472" s="28" t="s">
        <v>740</v>
      </c>
      <c r="C472" s="28" t="s">
        <v>59</v>
      </c>
      <c r="D472" s="28" t="s">
        <v>747</v>
      </c>
      <c r="E472" s="121">
        <v>1088729</v>
      </c>
      <c r="F472" s="111">
        <v>12405</v>
      </c>
      <c r="G472" s="85">
        <f t="shared" si="21"/>
        <v>1101134</v>
      </c>
      <c r="H472" s="127">
        <v>1082527</v>
      </c>
      <c r="I472" s="23">
        <f t="shared" si="22"/>
        <v>-18607</v>
      </c>
      <c r="J472" s="24">
        <f t="shared" si="23"/>
        <v>-1.6899999999999998E-2</v>
      </c>
      <c r="K472" s="25" t="s">
        <v>951</v>
      </c>
      <c r="L472" s="26" t="s">
        <v>951</v>
      </c>
    </row>
    <row r="473" spans="1:12" x14ac:dyDescent="0.25">
      <c r="A473" s="42" t="s">
        <v>739</v>
      </c>
      <c r="B473" s="28" t="s">
        <v>740</v>
      </c>
      <c r="C473" s="28" t="s">
        <v>37</v>
      </c>
      <c r="D473" s="28" t="s">
        <v>748</v>
      </c>
      <c r="E473" s="121">
        <v>943315</v>
      </c>
      <c r="F473" s="111">
        <v>11178</v>
      </c>
      <c r="G473" s="85">
        <f t="shared" si="21"/>
        <v>954493</v>
      </c>
      <c r="H473" s="127">
        <v>957857</v>
      </c>
      <c r="I473" s="23">
        <f t="shared" si="22"/>
        <v>3364</v>
      </c>
      <c r="J473" s="24">
        <f t="shared" si="23"/>
        <v>3.5000000000000001E-3</v>
      </c>
      <c r="K473" s="25" t="s">
        <v>951</v>
      </c>
      <c r="L473" s="26" t="s">
        <v>951</v>
      </c>
    </row>
    <row r="474" spans="1:12" x14ac:dyDescent="0.25">
      <c r="A474" s="42" t="s">
        <v>739</v>
      </c>
      <c r="B474" s="28" t="s">
        <v>740</v>
      </c>
      <c r="C474" s="28" t="s">
        <v>185</v>
      </c>
      <c r="D474" s="28" t="s">
        <v>749</v>
      </c>
      <c r="E474" s="121">
        <v>748283</v>
      </c>
      <c r="F474" s="111">
        <v>9318</v>
      </c>
      <c r="G474" s="85">
        <f t="shared" si="21"/>
        <v>757601</v>
      </c>
      <c r="H474" s="127">
        <v>797336</v>
      </c>
      <c r="I474" s="23">
        <f t="shared" si="22"/>
        <v>39735</v>
      </c>
      <c r="J474" s="24">
        <f t="shared" si="23"/>
        <v>5.2400000000000002E-2</v>
      </c>
      <c r="K474" s="25" t="s">
        <v>951</v>
      </c>
      <c r="L474" s="26" t="s">
        <v>951</v>
      </c>
    </row>
    <row r="475" spans="1:12" x14ac:dyDescent="0.25">
      <c r="A475" s="42" t="s">
        <v>739</v>
      </c>
      <c r="B475" s="28" t="s">
        <v>740</v>
      </c>
      <c r="C475" s="28" t="s">
        <v>368</v>
      </c>
      <c r="D475" s="28" t="s">
        <v>750</v>
      </c>
      <c r="E475" s="121">
        <v>992746</v>
      </c>
      <c r="F475" s="111">
        <v>15692</v>
      </c>
      <c r="G475" s="85">
        <f t="shared" si="21"/>
        <v>1008438</v>
      </c>
      <c r="H475" s="127">
        <v>1120401</v>
      </c>
      <c r="I475" s="23">
        <f t="shared" si="22"/>
        <v>111963</v>
      </c>
      <c r="J475" s="24">
        <f t="shared" si="23"/>
        <v>0.111</v>
      </c>
      <c r="K475" s="25" t="s">
        <v>951</v>
      </c>
      <c r="L475" s="26" t="s">
        <v>951</v>
      </c>
    </row>
    <row r="476" spans="1:12" x14ac:dyDescent="0.25">
      <c r="A476" s="42" t="s">
        <v>739</v>
      </c>
      <c r="B476" s="28" t="s">
        <v>740</v>
      </c>
      <c r="C476" s="28" t="s">
        <v>39</v>
      </c>
      <c r="D476" s="28" t="s">
        <v>751</v>
      </c>
      <c r="E476" s="121">
        <v>235741</v>
      </c>
      <c r="F476" s="111">
        <v>5297</v>
      </c>
      <c r="G476" s="85">
        <f t="shared" si="21"/>
        <v>241038</v>
      </c>
      <c r="H476" s="127">
        <v>227375</v>
      </c>
      <c r="I476" s="23">
        <f t="shared" si="22"/>
        <v>-13663</v>
      </c>
      <c r="J476" s="24">
        <f t="shared" si="23"/>
        <v>-5.67E-2</v>
      </c>
      <c r="K476" s="25" t="s">
        <v>951</v>
      </c>
      <c r="L476" s="26" t="s">
        <v>951</v>
      </c>
    </row>
    <row r="477" spans="1:12" x14ac:dyDescent="0.25">
      <c r="A477" s="42" t="s">
        <v>752</v>
      </c>
      <c r="B477" s="28" t="s">
        <v>753</v>
      </c>
      <c r="C477" s="28" t="s">
        <v>230</v>
      </c>
      <c r="D477" s="28" t="s">
        <v>754</v>
      </c>
      <c r="E477" s="121">
        <v>1198912</v>
      </c>
      <c r="F477" s="111">
        <v>11962</v>
      </c>
      <c r="G477" s="85">
        <f t="shared" si="21"/>
        <v>1210874</v>
      </c>
      <c r="H477" s="127">
        <v>1378823</v>
      </c>
      <c r="I477" s="23">
        <f t="shared" si="22"/>
        <v>167949</v>
      </c>
      <c r="J477" s="24">
        <f t="shared" si="23"/>
        <v>0.13869999999999999</v>
      </c>
      <c r="K477" s="25" t="s">
        <v>951</v>
      </c>
      <c r="L477" s="26" t="s">
        <v>951</v>
      </c>
    </row>
    <row r="478" spans="1:12" x14ac:dyDescent="0.25">
      <c r="A478" s="42" t="s">
        <v>752</v>
      </c>
      <c r="B478" s="28" t="s">
        <v>753</v>
      </c>
      <c r="C478" s="28" t="s">
        <v>245</v>
      </c>
      <c r="D478" s="28" t="s">
        <v>755</v>
      </c>
      <c r="E478" s="121">
        <v>615453</v>
      </c>
      <c r="F478" s="111">
        <v>6088</v>
      </c>
      <c r="G478" s="85">
        <f t="shared" si="21"/>
        <v>621541</v>
      </c>
      <c r="H478" s="127">
        <v>596562</v>
      </c>
      <c r="I478" s="23">
        <f t="shared" si="22"/>
        <v>-24979</v>
      </c>
      <c r="J478" s="24">
        <f t="shared" si="23"/>
        <v>-4.02E-2</v>
      </c>
      <c r="K478" s="25" t="s">
        <v>951</v>
      </c>
      <c r="L478" s="26" t="s">
        <v>951</v>
      </c>
    </row>
    <row r="479" spans="1:12" x14ac:dyDescent="0.25">
      <c r="A479" s="42" t="s">
        <v>752</v>
      </c>
      <c r="B479" s="28" t="s">
        <v>753</v>
      </c>
      <c r="C479" s="28" t="s">
        <v>756</v>
      </c>
      <c r="D479" s="28" t="s">
        <v>757</v>
      </c>
      <c r="E479" s="121">
        <v>1683009</v>
      </c>
      <c r="F479" s="111">
        <v>14953</v>
      </c>
      <c r="G479" s="85">
        <f t="shared" si="21"/>
        <v>1697962</v>
      </c>
      <c r="H479" s="127">
        <v>1703136</v>
      </c>
      <c r="I479" s="23">
        <f t="shared" si="22"/>
        <v>5174</v>
      </c>
      <c r="J479" s="24">
        <f t="shared" si="23"/>
        <v>3.0000000000000001E-3</v>
      </c>
      <c r="K479" s="25" t="s">
        <v>951</v>
      </c>
      <c r="L479" s="26" t="s">
        <v>951</v>
      </c>
    </row>
    <row r="480" spans="1:12" x14ac:dyDescent="0.25">
      <c r="A480" s="42" t="s">
        <v>752</v>
      </c>
      <c r="B480" s="28" t="s">
        <v>753</v>
      </c>
      <c r="C480" s="28" t="s">
        <v>395</v>
      </c>
      <c r="D480" s="28" t="s">
        <v>758</v>
      </c>
      <c r="E480" s="121">
        <v>1019297</v>
      </c>
      <c r="F480" s="111">
        <v>8821</v>
      </c>
      <c r="G480" s="85">
        <f t="shared" si="21"/>
        <v>1028118</v>
      </c>
      <c r="H480" s="127">
        <v>997665</v>
      </c>
      <c r="I480" s="23">
        <f t="shared" si="22"/>
        <v>-30453</v>
      </c>
      <c r="J480" s="24">
        <f t="shared" si="23"/>
        <v>-2.9600000000000001E-2</v>
      </c>
      <c r="K480" s="25" t="s">
        <v>951</v>
      </c>
      <c r="L480" s="26" t="s">
        <v>951</v>
      </c>
    </row>
    <row r="481" spans="1:12" x14ac:dyDescent="0.25">
      <c r="A481" s="42" t="s">
        <v>752</v>
      </c>
      <c r="B481" s="28" t="s">
        <v>753</v>
      </c>
      <c r="C481" s="28" t="s">
        <v>759</v>
      </c>
      <c r="D481" s="28" t="s">
        <v>760</v>
      </c>
      <c r="E481" s="121">
        <v>1692141</v>
      </c>
      <c r="F481" s="111">
        <v>13980</v>
      </c>
      <c r="G481" s="85">
        <f t="shared" si="21"/>
        <v>1706121</v>
      </c>
      <c r="H481" s="127">
        <v>1693986</v>
      </c>
      <c r="I481" s="23">
        <f t="shared" si="22"/>
        <v>-12135</v>
      </c>
      <c r="J481" s="24">
        <f t="shared" si="23"/>
        <v>-7.1000000000000004E-3</v>
      </c>
      <c r="K481" s="25" t="s">
        <v>951</v>
      </c>
      <c r="L481" s="26" t="s">
        <v>951</v>
      </c>
    </row>
    <row r="482" spans="1:12" x14ac:dyDescent="0.25">
      <c r="A482" s="42" t="s">
        <v>752</v>
      </c>
      <c r="B482" s="28" t="s">
        <v>753</v>
      </c>
      <c r="C482" s="28" t="s">
        <v>26</v>
      </c>
      <c r="D482" s="28" t="s">
        <v>761</v>
      </c>
      <c r="E482" s="121">
        <v>6866661</v>
      </c>
      <c r="F482" s="111">
        <v>77555</v>
      </c>
      <c r="G482" s="85">
        <f t="shared" si="21"/>
        <v>6944216</v>
      </c>
      <c r="H482" s="127">
        <v>7098646</v>
      </c>
      <c r="I482" s="23">
        <f t="shared" si="22"/>
        <v>154430</v>
      </c>
      <c r="J482" s="24">
        <f t="shared" si="23"/>
        <v>2.2200000000000001E-2</v>
      </c>
      <c r="K482" s="25" t="s">
        <v>951</v>
      </c>
      <c r="L482" s="26" t="s">
        <v>951</v>
      </c>
    </row>
    <row r="483" spans="1:12" x14ac:dyDescent="0.25">
      <c r="A483" s="42" t="s">
        <v>752</v>
      </c>
      <c r="B483" s="28" t="s">
        <v>753</v>
      </c>
      <c r="C483" s="28" t="s">
        <v>57</v>
      </c>
      <c r="D483" s="28" t="s">
        <v>762</v>
      </c>
      <c r="E483" s="121">
        <v>3482817</v>
      </c>
      <c r="F483" s="111">
        <v>37017</v>
      </c>
      <c r="G483" s="85">
        <f t="shared" si="21"/>
        <v>3519834</v>
      </c>
      <c r="H483" s="127">
        <v>3419316</v>
      </c>
      <c r="I483" s="23">
        <f t="shared" si="22"/>
        <v>-100518</v>
      </c>
      <c r="J483" s="24">
        <f t="shared" si="23"/>
        <v>-2.86E-2</v>
      </c>
      <c r="K483" s="25" t="s">
        <v>951</v>
      </c>
      <c r="L483" s="26" t="s">
        <v>951</v>
      </c>
    </row>
    <row r="484" spans="1:12" x14ac:dyDescent="0.25">
      <c r="A484" s="42" t="s">
        <v>752</v>
      </c>
      <c r="B484" s="28" t="s">
        <v>753</v>
      </c>
      <c r="C484" s="28" t="s">
        <v>79</v>
      </c>
      <c r="D484" s="28" t="s">
        <v>763</v>
      </c>
      <c r="E484" s="121">
        <v>5740047</v>
      </c>
      <c r="F484" s="111">
        <v>59633</v>
      </c>
      <c r="G484" s="85">
        <f t="shared" si="21"/>
        <v>5799680</v>
      </c>
      <c r="H484" s="127">
        <v>5544591</v>
      </c>
      <c r="I484" s="23">
        <f t="shared" si="22"/>
        <v>-255089</v>
      </c>
      <c r="J484" s="24">
        <f t="shared" si="23"/>
        <v>-4.3999999999999997E-2</v>
      </c>
      <c r="K484" s="25" t="s">
        <v>951</v>
      </c>
      <c r="L484" s="26" t="s">
        <v>951</v>
      </c>
    </row>
    <row r="485" spans="1:12" x14ac:dyDescent="0.25">
      <c r="A485" s="42" t="s">
        <v>752</v>
      </c>
      <c r="B485" s="28" t="s">
        <v>753</v>
      </c>
      <c r="C485" s="28" t="s">
        <v>16</v>
      </c>
      <c r="D485" s="28" t="s">
        <v>764</v>
      </c>
      <c r="E485" s="121">
        <v>1883778</v>
      </c>
      <c r="F485" s="111">
        <v>17854</v>
      </c>
      <c r="G485" s="85">
        <f t="shared" si="21"/>
        <v>1901632</v>
      </c>
      <c r="H485" s="127">
        <v>1892037</v>
      </c>
      <c r="I485" s="23">
        <f t="shared" si="22"/>
        <v>-9595</v>
      </c>
      <c r="J485" s="24">
        <f t="shared" si="23"/>
        <v>-5.0000000000000001E-3</v>
      </c>
      <c r="K485" s="25" t="s">
        <v>951</v>
      </c>
      <c r="L485" s="26" t="s">
        <v>951</v>
      </c>
    </row>
    <row r="486" spans="1:12" x14ac:dyDescent="0.25">
      <c r="A486" s="42" t="s">
        <v>752</v>
      </c>
      <c r="B486" s="28" t="s">
        <v>753</v>
      </c>
      <c r="C486" s="28" t="s">
        <v>82</v>
      </c>
      <c r="D486" s="28" t="s">
        <v>765</v>
      </c>
      <c r="E486" s="121">
        <v>3978567</v>
      </c>
      <c r="F486" s="111">
        <v>42750</v>
      </c>
      <c r="G486" s="85">
        <f t="shared" si="21"/>
        <v>4021317</v>
      </c>
      <c r="H486" s="127">
        <v>3866220</v>
      </c>
      <c r="I486" s="23">
        <f t="shared" si="22"/>
        <v>-155097</v>
      </c>
      <c r="J486" s="24">
        <f t="shared" si="23"/>
        <v>-3.8600000000000002E-2</v>
      </c>
      <c r="K486" s="25" t="s">
        <v>951</v>
      </c>
      <c r="L486" s="26" t="s">
        <v>951</v>
      </c>
    </row>
    <row r="487" spans="1:12" x14ac:dyDescent="0.25">
      <c r="A487" s="42" t="s">
        <v>752</v>
      </c>
      <c r="B487" s="28" t="s">
        <v>753</v>
      </c>
      <c r="C487" s="28" t="s">
        <v>59</v>
      </c>
      <c r="D487" s="28" t="s">
        <v>766</v>
      </c>
      <c r="E487" s="121">
        <v>1497520</v>
      </c>
      <c r="F487" s="111">
        <v>19320</v>
      </c>
      <c r="G487" s="85">
        <f t="shared" si="21"/>
        <v>1516840</v>
      </c>
      <c r="H487" s="127">
        <v>1554210</v>
      </c>
      <c r="I487" s="23">
        <f t="shared" si="22"/>
        <v>37370</v>
      </c>
      <c r="J487" s="24">
        <f t="shared" si="23"/>
        <v>2.46E-2</v>
      </c>
      <c r="K487" s="25" t="s">
        <v>951</v>
      </c>
      <c r="L487" s="26" t="s">
        <v>951</v>
      </c>
    </row>
    <row r="488" spans="1:12" x14ac:dyDescent="0.25">
      <c r="A488" s="42" t="s">
        <v>752</v>
      </c>
      <c r="B488" s="28" t="s">
        <v>753</v>
      </c>
      <c r="C488" s="28" t="s">
        <v>37</v>
      </c>
      <c r="D488" s="28" t="s">
        <v>767</v>
      </c>
      <c r="E488" s="121">
        <v>1895705</v>
      </c>
      <c r="F488" s="111">
        <v>19284</v>
      </c>
      <c r="G488" s="85">
        <f t="shared" si="21"/>
        <v>1914989</v>
      </c>
      <c r="H488" s="127">
        <v>1859440</v>
      </c>
      <c r="I488" s="23">
        <f t="shared" si="22"/>
        <v>-55549</v>
      </c>
      <c r="J488" s="24">
        <f t="shared" si="23"/>
        <v>-2.9000000000000001E-2</v>
      </c>
      <c r="K488" s="25" t="s">
        <v>951</v>
      </c>
      <c r="L488" s="26" t="s">
        <v>951</v>
      </c>
    </row>
    <row r="489" spans="1:12" x14ac:dyDescent="0.25">
      <c r="A489" s="42" t="s">
        <v>768</v>
      </c>
      <c r="B489" s="28" t="s">
        <v>769</v>
      </c>
      <c r="C489" s="28" t="s">
        <v>770</v>
      </c>
      <c r="D489" s="28" t="s">
        <v>771</v>
      </c>
      <c r="E489" s="121">
        <v>577102</v>
      </c>
      <c r="F489" s="111">
        <v>6213</v>
      </c>
      <c r="G489" s="85">
        <f t="shared" si="21"/>
        <v>583315</v>
      </c>
      <c r="H489" s="127">
        <v>556774</v>
      </c>
      <c r="I489" s="23">
        <f t="shared" si="22"/>
        <v>-26541</v>
      </c>
      <c r="J489" s="24">
        <f t="shared" si="23"/>
        <v>-4.5499999999999999E-2</v>
      </c>
      <c r="K489" s="25" t="s">
        <v>951</v>
      </c>
      <c r="L489" s="26" t="s">
        <v>951</v>
      </c>
    </row>
    <row r="490" spans="1:12" x14ac:dyDescent="0.25">
      <c r="A490" s="42" t="s">
        <v>768</v>
      </c>
      <c r="B490" s="28" t="s">
        <v>769</v>
      </c>
      <c r="C490" s="28" t="s">
        <v>26</v>
      </c>
      <c r="D490" s="28" t="s">
        <v>772</v>
      </c>
      <c r="E490" s="121">
        <v>6550244</v>
      </c>
      <c r="F490" s="111">
        <v>133578</v>
      </c>
      <c r="G490" s="85">
        <f t="shared" si="21"/>
        <v>6683822</v>
      </c>
      <c r="H490" s="127">
        <v>7027097</v>
      </c>
      <c r="I490" s="23">
        <f t="shared" si="22"/>
        <v>343275</v>
      </c>
      <c r="J490" s="24">
        <f t="shared" si="23"/>
        <v>5.1400000000000001E-2</v>
      </c>
      <c r="K490" s="25" t="s">
        <v>951</v>
      </c>
      <c r="L490" s="26" t="s">
        <v>951</v>
      </c>
    </row>
    <row r="491" spans="1:12" x14ac:dyDescent="0.25">
      <c r="A491" s="42" t="s">
        <v>768</v>
      </c>
      <c r="B491" s="28" t="s">
        <v>769</v>
      </c>
      <c r="C491" s="28" t="s">
        <v>57</v>
      </c>
      <c r="D491" s="28" t="s">
        <v>773</v>
      </c>
      <c r="E491" s="121">
        <v>2488872</v>
      </c>
      <c r="F491" s="111">
        <v>39624</v>
      </c>
      <c r="G491" s="85">
        <f t="shared" si="21"/>
        <v>2528496</v>
      </c>
      <c r="H491" s="127">
        <v>2553032</v>
      </c>
      <c r="I491" s="23">
        <f t="shared" si="22"/>
        <v>24536</v>
      </c>
      <c r="J491" s="24">
        <f t="shared" si="23"/>
        <v>9.7000000000000003E-3</v>
      </c>
      <c r="K491" s="25" t="s">
        <v>951</v>
      </c>
      <c r="L491" s="26" t="s">
        <v>951</v>
      </c>
    </row>
    <row r="492" spans="1:12" x14ac:dyDescent="0.25">
      <c r="A492" s="42" t="s">
        <v>768</v>
      </c>
      <c r="B492" s="28" t="s">
        <v>769</v>
      </c>
      <c r="C492" s="28" t="s">
        <v>79</v>
      </c>
      <c r="D492" s="28" t="s">
        <v>774</v>
      </c>
      <c r="E492" s="121">
        <v>3577162</v>
      </c>
      <c r="F492" s="111">
        <v>53320</v>
      </c>
      <c r="G492" s="85">
        <f t="shared" si="21"/>
        <v>3630482</v>
      </c>
      <c r="H492" s="127">
        <v>3663288</v>
      </c>
      <c r="I492" s="23">
        <f t="shared" si="22"/>
        <v>32806</v>
      </c>
      <c r="J492" s="24">
        <f t="shared" si="23"/>
        <v>8.9999999999999993E-3</v>
      </c>
      <c r="K492" s="25" t="s">
        <v>951</v>
      </c>
      <c r="L492" s="26" t="s">
        <v>951</v>
      </c>
    </row>
    <row r="493" spans="1:12" x14ac:dyDescent="0.25">
      <c r="A493" s="42" t="s">
        <v>768</v>
      </c>
      <c r="B493" s="28" t="s">
        <v>769</v>
      </c>
      <c r="C493" s="28" t="s">
        <v>39</v>
      </c>
      <c r="D493" s="28" t="s">
        <v>775</v>
      </c>
      <c r="E493" s="121">
        <v>380812</v>
      </c>
      <c r="F493" s="111">
        <v>10770</v>
      </c>
      <c r="G493" s="85">
        <f t="shared" si="21"/>
        <v>391582</v>
      </c>
      <c r="H493" s="127">
        <v>482154</v>
      </c>
      <c r="I493" s="23">
        <f t="shared" si="22"/>
        <v>90572</v>
      </c>
      <c r="J493" s="24">
        <f t="shared" si="23"/>
        <v>0.23130000000000001</v>
      </c>
      <c r="K493" s="25">
        <v>1</v>
      </c>
      <c r="L493" s="26" t="s">
        <v>951</v>
      </c>
    </row>
    <row r="494" spans="1:12" x14ac:dyDescent="0.25">
      <c r="A494" s="42" t="s">
        <v>768</v>
      </c>
      <c r="B494" s="28" t="s">
        <v>769</v>
      </c>
      <c r="C494" s="28" t="s">
        <v>138</v>
      </c>
      <c r="D494" s="28" t="s">
        <v>776</v>
      </c>
      <c r="E494" s="121">
        <v>1144633</v>
      </c>
      <c r="F494" s="111">
        <v>17912</v>
      </c>
      <c r="G494" s="85">
        <f t="shared" si="21"/>
        <v>1162545</v>
      </c>
      <c r="H494" s="127">
        <v>1451169</v>
      </c>
      <c r="I494" s="23">
        <f t="shared" si="22"/>
        <v>288624</v>
      </c>
      <c r="J494" s="24">
        <f t="shared" si="23"/>
        <v>0.24829999999999999</v>
      </c>
      <c r="K494" s="25" t="s">
        <v>951</v>
      </c>
      <c r="L494" s="26" t="s">
        <v>951</v>
      </c>
    </row>
    <row r="495" spans="1:12" x14ac:dyDescent="0.25">
      <c r="A495" s="42" t="s">
        <v>768</v>
      </c>
      <c r="B495" s="28" t="s">
        <v>769</v>
      </c>
      <c r="C495" s="28" t="s">
        <v>125</v>
      </c>
      <c r="D495" s="28" t="s">
        <v>777</v>
      </c>
      <c r="E495" s="121">
        <v>957553</v>
      </c>
      <c r="F495" s="111">
        <v>15530</v>
      </c>
      <c r="G495" s="85">
        <f t="shared" si="21"/>
        <v>973083</v>
      </c>
      <c r="H495" s="127">
        <v>993994</v>
      </c>
      <c r="I495" s="23">
        <f t="shared" si="22"/>
        <v>20911</v>
      </c>
      <c r="J495" s="24">
        <f t="shared" si="23"/>
        <v>2.1499999999999998E-2</v>
      </c>
      <c r="K495" s="25" t="s">
        <v>951</v>
      </c>
      <c r="L495" s="26" t="s">
        <v>951</v>
      </c>
    </row>
    <row r="496" spans="1:12" x14ac:dyDescent="0.25">
      <c r="A496" s="42" t="s">
        <v>768</v>
      </c>
      <c r="B496" s="28" t="s">
        <v>769</v>
      </c>
      <c r="C496" s="28" t="s">
        <v>69</v>
      </c>
      <c r="D496" s="28" t="s">
        <v>778</v>
      </c>
      <c r="E496" s="121">
        <v>123003</v>
      </c>
      <c r="F496" s="111">
        <v>0</v>
      </c>
      <c r="G496" s="85">
        <f t="shared" si="21"/>
        <v>123003</v>
      </c>
      <c r="H496" s="127">
        <v>282170</v>
      </c>
      <c r="I496" s="23">
        <f t="shared" si="22"/>
        <v>159167</v>
      </c>
      <c r="J496" s="24">
        <f t="shared" si="23"/>
        <v>1.294</v>
      </c>
      <c r="K496" s="25">
        <v>1</v>
      </c>
      <c r="L496" s="26" t="s">
        <v>951</v>
      </c>
    </row>
    <row r="497" spans="1:12" x14ac:dyDescent="0.25">
      <c r="A497" s="42" t="s">
        <v>779</v>
      </c>
      <c r="B497" s="28" t="s">
        <v>780</v>
      </c>
      <c r="C497" s="28" t="s">
        <v>509</v>
      </c>
      <c r="D497" s="28" t="s">
        <v>781</v>
      </c>
      <c r="E497" s="121">
        <v>129462</v>
      </c>
      <c r="F497" s="111">
        <v>3012</v>
      </c>
      <c r="G497" s="85">
        <f t="shared" si="21"/>
        <v>132474</v>
      </c>
      <c r="H497" s="127">
        <v>151571</v>
      </c>
      <c r="I497" s="23">
        <f t="shared" si="22"/>
        <v>19097</v>
      </c>
      <c r="J497" s="24">
        <f t="shared" si="23"/>
        <v>0.14419999999999999</v>
      </c>
      <c r="K497" s="25" t="s">
        <v>951</v>
      </c>
      <c r="L497" s="26" t="s">
        <v>951</v>
      </c>
    </row>
    <row r="498" spans="1:12" x14ac:dyDescent="0.25">
      <c r="A498" s="42" t="s">
        <v>779</v>
      </c>
      <c r="B498" s="28" t="s">
        <v>780</v>
      </c>
      <c r="C498" s="28" t="s">
        <v>782</v>
      </c>
      <c r="D498" s="28" t="s">
        <v>783</v>
      </c>
      <c r="E498" s="121">
        <v>50917</v>
      </c>
      <c r="F498" s="111">
        <v>0</v>
      </c>
      <c r="G498" s="85">
        <f t="shared" si="21"/>
        <v>50917</v>
      </c>
      <c r="H498" s="127">
        <v>50221</v>
      </c>
      <c r="I498" s="23">
        <f t="shared" si="22"/>
        <v>-696</v>
      </c>
      <c r="J498" s="24">
        <f t="shared" si="23"/>
        <v>-1.37E-2</v>
      </c>
      <c r="K498" s="25">
        <v>1</v>
      </c>
      <c r="L498" s="26">
        <v>1</v>
      </c>
    </row>
    <row r="499" spans="1:12" x14ac:dyDescent="0.25">
      <c r="A499" s="42" t="s">
        <v>779</v>
      </c>
      <c r="B499" s="28" t="s">
        <v>780</v>
      </c>
      <c r="C499" s="28" t="s">
        <v>26</v>
      </c>
      <c r="D499" s="28" t="s">
        <v>784</v>
      </c>
      <c r="E499" s="121">
        <v>188203</v>
      </c>
      <c r="F499" s="111">
        <v>7701</v>
      </c>
      <c r="G499" s="85">
        <f t="shared" si="21"/>
        <v>195904</v>
      </c>
      <c r="H499" s="127">
        <v>249811</v>
      </c>
      <c r="I499" s="23">
        <f t="shared" si="22"/>
        <v>53907</v>
      </c>
      <c r="J499" s="24">
        <f t="shared" si="23"/>
        <v>0.2752</v>
      </c>
      <c r="K499" s="25" t="s">
        <v>951</v>
      </c>
      <c r="L499" s="26" t="s">
        <v>951</v>
      </c>
    </row>
    <row r="500" spans="1:12" x14ac:dyDescent="0.25">
      <c r="A500" s="42" t="s">
        <v>779</v>
      </c>
      <c r="B500" s="28" t="s">
        <v>780</v>
      </c>
      <c r="C500" s="28" t="s">
        <v>215</v>
      </c>
      <c r="D500" s="28" t="s">
        <v>785</v>
      </c>
      <c r="E500" s="121">
        <v>8197370</v>
      </c>
      <c r="F500" s="111">
        <v>114525</v>
      </c>
      <c r="G500" s="85">
        <f t="shared" si="21"/>
        <v>8311895</v>
      </c>
      <c r="H500" s="127">
        <v>8655283</v>
      </c>
      <c r="I500" s="23">
        <f t="shared" si="22"/>
        <v>343388</v>
      </c>
      <c r="J500" s="24">
        <f t="shared" si="23"/>
        <v>4.1300000000000003E-2</v>
      </c>
      <c r="K500" s="25" t="s">
        <v>951</v>
      </c>
      <c r="L500" s="26" t="s">
        <v>951</v>
      </c>
    </row>
    <row r="501" spans="1:12" x14ac:dyDescent="0.25">
      <c r="A501" s="42" t="s">
        <v>779</v>
      </c>
      <c r="B501" s="28" t="s">
        <v>780</v>
      </c>
      <c r="C501" s="28" t="s">
        <v>39</v>
      </c>
      <c r="D501" s="28" t="s">
        <v>786</v>
      </c>
      <c r="E501" s="121">
        <v>18691</v>
      </c>
      <c r="F501" s="111">
        <v>0</v>
      </c>
      <c r="G501" s="85">
        <f t="shared" si="21"/>
        <v>18691</v>
      </c>
      <c r="H501" s="127">
        <v>52504</v>
      </c>
      <c r="I501" s="23">
        <f t="shared" si="22"/>
        <v>33813</v>
      </c>
      <c r="J501" s="24">
        <f t="shared" si="23"/>
        <v>1.8090999999999999</v>
      </c>
      <c r="K501" s="25">
        <v>1</v>
      </c>
      <c r="L501" s="26" t="s">
        <v>951</v>
      </c>
    </row>
    <row r="502" spans="1:12" x14ac:dyDescent="0.25">
      <c r="A502" s="42" t="s">
        <v>779</v>
      </c>
      <c r="B502" s="28" t="s">
        <v>780</v>
      </c>
      <c r="C502" s="28" t="s">
        <v>379</v>
      </c>
      <c r="D502" s="28" t="s">
        <v>787</v>
      </c>
      <c r="E502" s="121">
        <v>1960455</v>
      </c>
      <c r="F502" s="111">
        <v>28624</v>
      </c>
      <c r="G502" s="85">
        <f t="shared" si="21"/>
        <v>1989079</v>
      </c>
      <c r="H502" s="127">
        <v>2176937</v>
      </c>
      <c r="I502" s="23">
        <f t="shared" si="22"/>
        <v>187858</v>
      </c>
      <c r="J502" s="24">
        <f t="shared" si="23"/>
        <v>9.4399999999999998E-2</v>
      </c>
      <c r="K502" s="25" t="s">
        <v>951</v>
      </c>
      <c r="L502" s="26" t="s">
        <v>951</v>
      </c>
    </row>
    <row r="503" spans="1:12" x14ac:dyDescent="0.25">
      <c r="A503" s="42" t="s">
        <v>779</v>
      </c>
      <c r="B503" s="28" t="s">
        <v>780</v>
      </c>
      <c r="C503" s="28" t="s">
        <v>607</v>
      </c>
      <c r="D503" s="28" t="s">
        <v>788</v>
      </c>
      <c r="E503" s="121">
        <v>699218</v>
      </c>
      <c r="F503" s="111">
        <v>9573</v>
      </c>
      <c r="G503" s="85">
        <f t="shared" si="21"/>
        <v>708791</v>
      </c>
      <c r="H503" s="127">
        <v>762462</v>
      </c>
      <c r="I503" s="23">
        <f t="shared" si="22"/>
        <v>53671</v>
      </c>
      <c r="J503" s="24">
        <f t="shared" si="23"/>
        <v>7.5700000000000003E-2</v>
      </c>
      <c r="K503" s="25" t="s">
        <v>951</v>
      </c>
      <c r="L503" s="26" t="s">
        <v>951</v>
      </c>
    </row>
    <row r="504" spans="1:12" x14ac:dyDescent="0.25">
      <c r="A504" s="42" t="s">
        <v>779</v>
      </c>
      <c r="B504" s="28" t="s">
        <v>780</v>
      </c>
      <c r="C504" s="28" t="s">
        <v>789</v>
      </c>
      <c r="D504" s="28" t="s">
        <v>790</v>
      </c>
      <c r="E504" s="121">
        <v>589246</v>
      </c>
      <c r="F504" s="111">
        <v>9553</v>
      </c>
      <c r="G504" s="85">
        <f t="shared" si="21"/>
        <v>598799</v>
      </c>
      <c r="H504" s="127">
        <v>269239</v>
      </c>
      <c r="I504" s="23">
        <f t="shared" si="22"/>
        <v>-329560</v>
      </c>
      <c r="J504" s="24">
        <f t="shared" si="23"/>
        <v>-0.5504</v>
      </c>
      <c r="K504" s="25">
        <v>1</v>
      </c>
      <c r="L504" s="26">
        <v>1</v>
      </c>
    </row>
    <row r="505" spans="1:12" x14ac:dyDescent="0.25">
      <c r="A505" s="42" t="s">
        <v>779</v>
      </c>
      <c r="B505" s="28" t="s">
        <v>780</v>
      </c>
      <c r="C505" s="28" t="s">
        <v>791</v>
      </c>
      <c r="D505" s="28" t="s">
        <v>792</v>
      </c>
      <c r="E505" s="121">
        <v>875347</v>
      </c>
      <c r="F505" s="111">
        <v>13391</v>
      </c>
      <c r="G505" s="85">
        <f t="shared" si="21"/>
        <v>888738</v>
      </c>
      <c r="H505" s="127">
        <v>801987</v>
      </c>
      <c r="I505" s="23">
        <f t="shared" si="22"/>
        <v>-86751</v>
      </c>
      <c r="J505" s="24">
        <f t="shared" si="23"/>
        <v>-9.7600000000000006E-2</v>
      </c>
      <c r="K505" s="25" t="s">
        <v>951</v>
      </c>
      <c r="L505" s="26" t="s">
        <v>951</v>
      </c>
    </row>
    <row r="506" spans="1:12" x14ac:dyDescent="0.25">
      <c r="A506" s="42" t="s">
        <v>793</v>
      </c>
      <c r="B506" s="28" t="s">
        <v>794</v>
      </c>
      <c r="C506" s="28" t="s">
        <v>215</v>
      </c>
      <c r="D506" s="28" t="s">
        <v>795</v>
      </c>
      <c r="E506" s="121">
        <v>1322821</v>
      </c>
      <c r="F506" s="111">
        <v>15186</v>
      </c>
      <c r="G506" s="85">
        <f t="shared" si="21"/>
        <v>1338007</v>
      </c>
      <c r="H506" s="127">
        <v>1252404</v>
      </c>
      <c r="I506" s="23">
        <f t="shared" si="22"/>
        <v>-85603</v>
      </c>
      <c r="J506" s="24">
        <f t="shared" si="23"/>
        <v>-6.4000000000000001E-2</v>
      </c>
      <c r="K506" s="25" t="s">
        <v>951</v>
      </c>
      <c r="L506" s="26" t="s">
        <v>951</v>
      </c>
    </row>
    <row r="507" spans="1:12" x14ac:dyDescent="0.25">
      <c r="A507" s="42" t="s">
        <v>793</v>
      </c>
      <c r="B507" s="28" t="s">
        <v>794</v>
      </c>
      <c r="C507" s="28" t="s">
        <v>67</v>
      </c>
      <c r="D507" s="28" t="s">
        <v>796</v>
      </c>
      <c r="E507" s="121">
        <v>173040</v>
      </c>
      <c r="F507" s="111">
        <v>3579</v>
      </c>
      <c r="G507" s="85">
        <f t="shared" si="21"/>
        <v>176619</v>
      </c>
      <c r="H507" s="127">
        <v>180895</v>
      </c>
      <c r="I507" s="23">
        <f t="shared" si="22"/>
        <v>4276</v>
      </c>
      <c r="J507" s="24">
        <f t="shared" si="23"/>
        <v>2.4199999999999999E-2</v>
      </c>
      <c r="K507" s="25" t="s">
        <v>951</v>
      </c>
      <c r="L507" s="26" t="s">
        <v>951</v>
      </c>
    </row>
    <row r="508" spans="1:12" x14ac:dyDescent="0.25">
      <c r="A508" s="42" t="s">
        <v>793</v>
      </c>
      <c r="B508" s="28" t="s">
        <v>794</v>
      </c>
      <c r="C508" s="28" t="s">
        <v>797</v>
      </c>
      <c r="D508" s="28" t="s">
        <v>798</v>
      </c>
      <c r="E508" s="121">
        <v>2805080</v>
      </c>
      <c r="F508" s="111">
        <v>33490</v>
      </c>
      <c r="G508" s="85">
        <f t="shared" si="21"/>
        <v>2838570</v>
      </c>
      <c r="H508" s="127">
        <v>2952485</v>
      </c>
      <c r="I508" s="23">
        <f t="shared" si="22"/>
        <v>113915</v>
      </c>
      <c r="J508" s="24">
        <f t="shared" si="23"/>
        <v>4.0099999999999997E-2</v>
      </c>
      <c r="K508" s="25" t="s">
        <v>951</v>
      </c>
      <c r="L508" s="26" t="s">
        <v>951</v>
      </c>
    </row>
    <row r="509" spans="1:12" x14ac:dyDescent="0.25">
      <c r="A509" s="42" t="s">
        <v>793</v>
      </c>
      <c r="B509" s="28" t="s">
        <v>794</v>
      </c>
      <c r="C509" s="28" t="s">
        <v>799</v>
      </c>
      <c r="D509" s="28" t="s">
        <v>800</v>
      </c>
      <c r="E509" s="121">
        <v>957712</v>
      </c>
      <c r="F509" s="111">
        <v>11105</v>
      </c>
      <c r="G509" s="85">
        <f t="shared" si="21"/>
        <v>968817</v>
      </c>
      <c r="H509" s="127">
        <v>968056</v>
      </c>
      <c r="I509" s="23">
        <f t="shared" si="22"/>
        <v>-761</v>
      </c>
      <c r="J509" s="24">
        <f t="shared" si="23"/>
        <v>-8.0000000000000004E-4</v>
      </c>
      <c r="K509" s="25" t="s">
        <v>951</v>
      </c>
      <c r="L509" s="26" t="s">
        <v>951</v>
      </c>
    </row>
    <row r="510" spans="1:12" x14ac:dyDescent="0.25">
      <c r="A510" s="42" t="s">
        <v>801</v>
      </c>
      <c r="B510" s="28" t="s">
        <v>802</v>
      </c>
      <c r="C510" s="28" t="s">
        <v>715</v>
      </c>
      <c r="D510" s="28" t="s">
        <v>803</v>
      </c>
      <c r="E510" s="121">
        <v>976922</v>
      </c>
      <c r="F510" s="111">
        <v>12971</v>
      </c>
      <c r="G510" s="85">
        <f t="shared" si="21"/>
        <v>989893</v>
      </c>
      <c r="H510" s="127">
        <v>1075995</v>
      </c>
      <c r="I510" s="23">
        <f t="shared" si="22"/>
        <v>86102</v>
      </c>
      <c r="J510" s="24">
        <f t="shared" si="23"/>
        <v>8.6999999999999994E-2</v>
      </c>
      <c r="K510" s="25" t="s">
        <v>951</v>
      </c>
      <c r="L510" s="26" t="s">
        <v>951</v>
      </c>
    </row>
    <row r="511" spans="1:12" x14ac:dyDescent="0.25">
      <c r="A511" s="42" t="s">
        <v>801</v>
      </c>
      <c r="B511" s="28" t="s">
        <v>802</v>
      </c>
      <c r="C511" s="28" t="s">
        <v>804</v>
      </c>
      <c r="D511" s="28" t="s">
        <v>805</v>
      </c>
      <c r="E511" s="121">
        <v>1361291</v>
      </c>
      <c r="F511" s="111">
        <v>10546</v>
      </c>
      <c r="G511" s="85">
        <f t="shared" si="21"/>
        <v>1371837</v>
      </c>
      <c r="H511" s="127">
        <v>1752265</v>
      </c>
      <c r="I511" s="23">
        <f t="shared" si="22"/>
        <v>380428</v>
      </c>
      <c r="J511" s="24">
        <f t="shared" si="23"/>
        <v>0.27729999999999999</v>
      </c>
      <c r="K511" s="25" t="s">
        <v>951</v>
      </c>
      <c r="L511" s="26" t="s">
        <v>951</v>
      </c>
    </row>
    <row r="512" spans="1:12" x14ac:dyDescent="0.25">
      <c r="A512" s="42" t="s">
        <v>801</v>
      </c>
      <c r="B512" s="28" t="s">
        <v>802</v>
      </c>
      <c r="C512" s="28" t="s">
        <v>578</v>
      </c>
      <c r="D512" s="28" t="s">
        <v>806</v>
      </c>
      <c r="E512" s="121">
        <v>1578036</v>
      </c>
      <c r="F512" s="111">
        <v>12120</v>
      </c>
      <c r="G512" s="85">
        <f t="shared" si="21"/>
        <v>1590156</v>
      </c>
      <c r="H512" s="127">
        <v>1585183</v>
      </c>
      <c r="I512" s="23">
        <f t="shared" si="22"/>
        <v>-4973</v>
      </c>
      <c r="J512" s="24">
        <f t="shared" si="23"/>
        <v>-3.0999999999999999E-3</v>
      </c>
      <c r="K512" s="25" t="s">
        <v>951</v>
      </c>
      <c r="L512" s="26" t="s">
        <v>951</v>
      </c>
    </row>
    <row r="513" spans="1:12" x14ac:dyDescent="0.25">
      <c r="A513" s="42" t="s">
        <v>801</v>
      </c>
      <c r="B513" s="28" t="s">
        <v>802</v>
      </c>
      <c r="C513" s="28" t="s">
        <v>807</v>
      </c>
      <c r="D513" s="28" t="s">
        <v>887</v>
      </c>
      <c r="E513" s="121">
        <v>2593175</v>
      </c>
      <c r="F513" s="111">
        <v>19933</v>
      </c>
      <c r="G513" s="85">
        <f t="shared" si="21"/>
        <v>2613108</v>
      </c>
      <c r="H513" s="127">
        <v>2854305</v>
      </c>
      <c r="I513" s="23">
        <f t="shared" si="22"/>
        <v>241197</v>
      </c>
      <c r="J513" s="24">
        <f t="shared" si="23"/>
        <v>9.2299999999999993E-2</v>
      </c>
      <c r="K513" s="25" t="s">
        <v>951</v>
      </c>
      <c r="L513" s="26" t="s">
        <v>951</v>
      </c>
    </row>
    <row r="514" spans="1:12" x14ac:dyDescent="0.25">
      <c r="A514" s="43" t="s">
        <v>801</v>
      </c>
      <c r="B514" s="39" t="s">
        <v>802</v>
      </c>
      <c r="C514" s="39" t="s">
        <v>866</v>
      </c>
      <c r="D514" s="39" t="s">
        <v>888</v>
      </c>
      <c r="E514" s="121">
        <v>599258</v>
      </c>
      <c r="F514" s="111">
        <v>4612</v>
      </c>
      <c r="G514" s="85">
        <f t="shared" si="21"/>
        <v>603870</v>
      </c>
      <c r="H514" s="127">
        <v>1185135</v>
      </c>
      <c r="I514" s="23">
        <f t="shared" si="22"/>
        <v>581265</v>
      </c>
      <c r="J514" s="24">
        <f t="shared" si="23"/>
        <v>0.96260000000000001</v>
      </c>
      <c r="K514" s="25" t="s">
        <v>951</v>
      </c>
      <c r="L514" s="26" t="s">
        <v>951</v>
      </c>
    </row>
    <row r="515" spans="1:12" x14ac:dyDescent="0.25">
      <c r="A515" s="43" t="s">
        <v>801</v>
      </c>
      <c r="B515" s="39" t="s">
        <v>802</v>
      </c>
      <c r="C515" s="39" t="s">
        <v>867</v>
      </c>
      <c r="D515" s="39" t="s">
        <v>889</v>
      </c>
      <c r="E515" s="121">
        <v>417256</v>
      </c>
      <c r="F515" s="111">
        <v>3203</v>
      </c>
      <c r="G515" s="85">
        <f t="shared" si="21"/>
        <v>420459</v>
      </c>
      <c r="H515" s="127">
        <v>918677</v>
      </c>
      <c r="I515" s="23">
        <f t="shared" si="22"/>
        <v>498218</v>
      </c>
      <c r="J515" s="24">
        <f t="shared" si="23"/>
        <v>1.1849000000000001</v>
      </c>
      <c r="K515" s="25" t="s">
        <v>951</v>
      </c>
      <c r="L515" s="26" t="s">
        <v>951</v>
      </c>
    </row>
    <row r="516" spans="1:12" x14ac:dyDescent="0.25">
      <c r="A516" s="43" t="s">
        <v>801</v>
      </c>
      <c r="B516" s="39" t="s">
        <v>802</v>
      </c>
      <c r="C516" s="39" t="s">
        <v>868</v>
      </c>
      <c r="D516" s="39" t="s">
        <v>890</v>
      </c>
      <c r="E516" s="121">
        <v>447263</v>
      </c>
      <c r="F516" s="111">
        <v>3441</v>
      </c>
      <c r="G516" s="85">
        <f t="shared" si="21"/>
        <v>450704</v>
      </c>
      <c r="H516" s="127">
        <v>663607</v>
      </c>
      <c r="I516" s="23">
        <f t="shared" si="22"/>
        <v>212903</v>
      </c>
      <c r="J516" s="24">
        <f t="shared" si="23"/>
        <v>0.47239999999999999</v>
      </c>
      <c r="K516" s="25" t="s">
        <v>951</v>
      </c>
      <c r="L516" s="26" t="s">
        <v>951</v>
      </c>
    </row>
    <row r="517" spans="1:12" x14ac:dyDescent="0.25">
      <c r="A517" s="42" t="s">
        <v>801</v>
      </c>
      <c r="B517" s="28" t="s">
        <v>802</v>
      </c>
      <c r="C517" s="28" t="s">
        <v>590</v>
      </c>
      <c r="D517" s="28" t="s">
        <v>808</v>
      </c>
      <c r="E517" s="121">
        <v>1382018</v>
      </c>
      <c r="F517" s="111">
        <v>10706</v>
      </c>
      <c r="G517" s="85">
        <f t="shared" si="21"/>
        <v>1392724</v>
      </c>
      <c r="H517" s="127">
        <v>1393728</v>
      </c>
      <c r="I517" s="23">
        <f t="shared" si="22"/>
        <v>1004</v>
      </c>
      <c r="J517" s="24">
        <f t="shared" si="23"/>
        <v>6.9999999999999999E-4</v>
      </c>
      <c r="K517" s="25" t="s">
        <v>951</v>
      </c>
      <c r="L517" s="26" t="s">
        <v>951</v>
      </c>
    </row>
    <row r="518" spans="1:12" x14ac:dyDescent="0.25">
      <c r="A518" s="42" t="s">
        <v>801</v>
      </c>
      <c r="B518" s="28" t="s">
        <v>802</v>
      </c>
      <c r="C518" s="28" t="s">
        <v>591</v>
      </c>
      <c r="D518" s="28" t="s">
        <v>809</v>
      </c>
      <c r="E518" s="121">
        <v>4978959</v>
      </c>
      <c r="F518" s="111">
        <v>38574</v>
      </c>
      <c r="G518" s="85">
        <f t="shared" si="21"/>
        <v>5017533</v>
      </c>
      <c r="H518" s="127">
        <v>5151670</v>
      </c>
      <c r="I518" s="23">
        <f t="shared" si="22"/>
        <v>134137</v>
      </c>
      <c r="J518" s="24">
        <f t="shared" si="23"/>
        <v>2.6700000000000002E-2</v>
      </c>
      <c r="K518" s="25" t="s">
        <v>951</v>
      </c>
      <c r="L518" s="26" t="s">
        <v>951</v>
      </c>
    </row>
    <row r="519" spans="1:12" x14ac:dyDescent="0.25">
      <c r="A519" s="42" t="s">
        <v>801</v>
      </c>
      <c r="B519" s="28" t="s">
        <v>802</v>
      </c>
      <c r="C519" s="28" t="s">
        <v>592</v>
      </c>
      <c r="D519" s="28" t="s">
        <v>810</v>
      </c>
      <c r="E519" s="121">
        <v>485292</v>
      </c>
      <c r="F519" s="111">
        <v>3933</v>
      </c>
      <c r="G519" s="85">
        <f t="shared" si="21"/>
        <v>489225</v>
      </c>
      <c r="H519" s="127">
        <v>510941</v>
      </c>
      <c r="I519" s="23">
        <f t="shared" si="22"/>
        <v>21716</v>
      </c>
      <c r="J519" s="24">
        <f t="shared" si="23"/>
        <v>4.4400000000000002E-2</v>
      </c>
      <c r="K519" s="25" t="s">
        <v>951</v>
      </c>
      <c r="L519" s="26" t="s">
        <v>951</v>
      </c>
    </row>
    <row r="520" spans="1:12" x14ac:dyDescent="0.25">
      <c r="A520" s="43" t="s">
        <v>801</v>
      </c>
      <c r="B520" s="39" t="s">
        <v>802</v>
      </c>
      <c r="C520" s="39" t="s">
        <v>869</v>
      </c>
      <c r="D520" s="39" t="s">
        <v>891</v>
      </c>
      <c r="E520" s="121">
        <v>453761</v>
      </c>
      <c r="F520" s="111">
        <v>3488</v>
      </c>
      <c r="G520" s="85">
        <f t="shared" si="21"/>
        <v>457249</v>
      </c>
      <c r="H520" s="127">
        <v>770292</v>
      </c>
      <c r="I520" s="23">
        <f t="shared" si="22"/>
        <v>313043</v>
      </c>
      <c r="J520" s="24">
        <f t="shared" si="23"/>
        <v>0.68459999999999999</v>
      </c>
      <c r="K520" s="25" t="s">
        <v>951</v>
      </c>
      <c r="L520" s="26" t="s">
        <v>951</v>
      </c>
    </row>
    <row r="521" spans="1:12" x14ac:dyDescent="0.25">
      <c r="A521" s="42" t="s">
        <v>801</v>
      </c>
      <c r="B521" s="28" t="s">
        <v>802</v>
      </c>
      <c r="C521" s="28" t="s">
        <v>26</v>
      </c>
      <c r="D521" s="28" t="s">
        <v>811</v>
      </c>
      <c r="E521" s="121">
        <v>89073954</v>
      </c>
      <c r="F521" s="111">
        <v>1582683</v>
      </c>
      <c r="G521" s="85">
        <f t="shared" ref="G521:G552" si="24">SUM(E521+F521)</f>
        <v>90656637</v>
      </c>
      <c r="H521" s="127">
        <v>89461723</v>
      </c>
      <c r="I521" s="23">
        <f t="shared" ref="I521:I552" si="25">SUM(H521-G521)</f>
        <v>-1194914</v>
      </c>
      <c r="J521" s="24">
        <f t="shared" si="23"/>
        <v>-1.32E-2</v>
      </c>
      <c r="K521" s="25" t="s">
        <v>951</v>
      </c>
      <c r="L521" s="26" t="s">
        <v>951</v>
      </c>
    </row>
    <row r="522" spans="1:12" x14ac:dyDescent="0.25">
      <c r="A522" s="42" t="s">
        <v>801</v>
      </c>
      <c r="B522" s="28" t="s">
        <v>802</v>
      </c>
      <c r="C522" s="28" t="s">
        <v>57</v>
      </c>
      <c r="D522" s="28" t="s">
        <v>812</v>
      </c>
      <c r="E522" s="121">
        <v>15231386</v>
      </c>
      <c r="F522" s="111">
        <v>193884</v>
      </c>
      <c r="G522" s="85">
        <f t="shared" si="24"/>
        <v>15425270</v>
      </c>
      <c r="H522" s="127">
        <v>15316432</v>
      </c>
      <c r="I522" s="23">
        <f t="shared" si="25"/>
        <v>-108838</v>
      </c>
      <c r="J522" s="24">
        <f t="shared" ref="J522:J552" si="26">ROUND(I522/G522,4)</f>
        <v>-7.1000000000000004E-3</v>
      </c>
      <c r="K522" s="25" t="s">
        <v>951</v>
      </c>
      <c r="L522" s="26" t="s">
        <v>951</v>
      </c>
    </row>
    <row r="523" spans="1:12" x14ac:dyDescent="0.25">
      <c r="A523" s="42" t="s">
        <v>801</v>
      </c>
      <c r="B523" s="28" t="s">
        <v>802</v>
      </c>
      <c r="C523" s="28" t="s">
        <v>79</v>
      </c>
      <c r="D523" s="28" t="s">
        <v>813</v>
      </c>
      <c r="E523" s="121">
        <v>47206847</v>
      </c>
      <c r="F523" s="111">
        <v>677647</v>
      </c>
      <c r="G523" s="85">
        <f t="shared" si="24"/>
        <v>47884494</v>
      </c>
      <c r="H523" s="127">
        <v>46554317</v>
      </c>
      <c r="I523" s="23">
        <f t="shared" si="25"/>
        <v>-1330177</v>
      </c>
      <c r="J523" s="24">
        <f t="shared" si="26"/>
        <v>-2.7799999999999998E-2</v>
      </c>
      <c r="K523" s="25" t="s">
        <v>951</v>
      </c>
      <c r="L523" s="26" t="s">
        <v>951</v>
      </c>
    </row>
    <row r="524" spans="1:12" x14ac:dyDescent="0.25">
      <c r="A524" s="42" t="s">
        <v>801</v>
      </c>
      <c r="B524" s="28" t="s">
        <v>802</v>
      </c>
      <c r="C524" s="28" t="s">
        <v>16</v>
      </c>
      <c r="D524" s="28" t="s">
        <v>814</v>
      </c>
      <c r="E524" s="121">
        <v>9945818</v>
      </c>
      <c r="F524" s="111">
        <v>206121</v>
      </c>
      <c r="G524" s="85">
        <f t="shared" si="24"/>
        <v>10151939</v>
      </c>
      <c r="H524" s="127">
        <v>9946905</v>
      </c>
      <c r="I524" s="23">
        <f t="shared" si="25"/>
        <v>-205034</v>
      </c>
      <c r="J524" s="24">
        <f t="shared" si="26"/>
        <v>-2.0199999999999999E-2</v>
      </c>
      <c r="K524" s="25" t="s">
        <v>951</v>
      </c>
      <c r="L524" s="26" t="s">
        <v>951</v>
      </c>
    </row>
    <row r="525" spans="1:12" x14ac:dyDescent="0.25">
      <c r="A525" s="42" t="s">
        <v>801</v>
      </c>
      <c r="B525" s="28" t="s">
        <v>802</v>
      </c>
      <c r="C525" s="28" t="s">
        <v>82</v>
      </c>
      <c r="D525" s="28" t="s">
        <v>815</v>
      </c>
      <c r="E525" s="121">
        <v>21151230</v>
      </c>
      <c r="F525" s="111">
        <v>421276</v>
      </c>
      <c r="G525" s="85">
        <f t="shared" si="24"/>
        <v>21572506</v>
      </c>
      <c r="H525" s="127">
        <v>22412330</v>
      </c>
      <c r="I525" s="23">
        <f t="shared" si="25"/>
        <v>839824</v>
      </c>
      <c r="J525" s="24">
        <f t="shared" si="26"/>
        <v>3.8899999999999997E-2</v>
      </c>
      <c r="K525" s="25" t="s">
        <v>951</v>
      </c>
      <c r="L525" s="26" t="s">
        <v>951</v>
      </c>
    </row>
    <row r="526" spans="1:12" x14ac:dyDescent="0.25">
      <c r="A526" s="42" t="s">
        <v>801</v>
      </c>
      <c r="B526" s="28" t="s">
        <v>802</v>
      </c>
      <c r="C526" s="28" t="s">
        <v>59</v>
      </c>
      <c r="D526" s="28" t="s">
        <v>816</v>
      </c>
      <c r="E526" s="121">
        <v>7403322</v>
      </c>
      <c r="F526" s="111">
        <v>91607</v>
      </c>
      <c r="G526" s="85">
        <f t="shared" si="24"/>
        <v>7494929</v>
      </c>
      <c r="H526" s="127">
        <v>7852061</v>
      </c>
      <c r="I526" s="23">
        <f t="shared" si="25"/>
        <v>357132</v>
      </c>
      <c r="J526" s="24">
        <f t="shared" si="26"/>
        <v>4.7600000000000003E-2</v>
      </c>
      <c r="K526" s="25" t="s">
        <v>951</v>
      </c>
      <c r="L526" s="26" t="s">
        <v>951</v>
      </c>
    </row>
    <row r="527" spans="1:12" x14ac:dyDescent="0.25">
      <c r="A527" s="42" t="s">
        <v>801</v>
      </c>
      <c r="B527" s="28" t="s">
        <v>802</v>
      </c>
      <c r="C527" s="28" t="s">
        <v>37</v>
      </c>
      <c r="D527" s="28" t="s">
        <v>817</v>
      </c>
      <c r="E527" s="121">
        <v>7039653</v>
      </c>
      <c r="F527" s="111">
        <v>89197</v>
      </c>
      <c r="G527" s="85">
        <f t="shared" si="24"/>
        <v>7128850</v>
      </c>
      <c r="H527" s="127">
        <v>6979961</v>
      </c>
      <c r="I527" s="23">
        <f t="shared" si="25"/>
        <v>-148889</v>
      </c>
      <c r="J527" s="24">
        <f t="shared" si="26"/>
        <v>-2.0899999999999998E-2</v>
      </c>
      <c r="K527" s="25" t="s">
        <v>951</v>
      </c>
      <c r="L527" s="26" t="s">
        <v>951</v>
      </c>
    </row>
    <row r="528" spans="1:12" x14ac:dyDescent="0.25">
      <c r="A528" s="42" t="s">
        <v>801</v>
      </c>
      <c r="B528" s="28" t="s">
        <v>802</v>
      </c>
      <c r="C528" s="28" t="s">
        <v>215</v>
      </c>
      <c r="D528" s="28" t="s">
        <v>818</v>
      </c>
      <c r="E528" s="121">
        <v>3580846</v>
      </c>
      <c r="F528" s="111">
        <v>44667</v>
      </c>
      <c r="G528" s="85">
        <f t="shared" si="24"/>
        <v>3625513</v>
      </c>
      <c r="H528" s="127">
        <v>3745496</v>
      </c>
      <c r="I528" s="23">
        <f t="shared" si="25"/>
        <v>119983</v>
      </c>
      <c r="J528" s="24">
        <f t="shared" si="26"/>
        <v>3.3099999999999997E-2</v>
      </c>
      <c r="K528" s="25" t="s">
        <v>951</v>
      </c>
      <c r="L528" s="26" t="s">
        <v>951</v>
      </c>
    </row>
    <row r="529" spans="1:12" x14ac:dyDescent="0.25">
      <c r="A529" s="42" t="s">
        <v>801</v>
      </c>
      <c r="B529" s="28" t="s">
        <v>802</v>
      </c>
      <c r="C529" s="28" t="s">
        <v>67</v>
      </c>
      <c r="D529" s="28" t="s">
        <v>819</v>
      </c>
      <c r="E529" s="121">
        <v>40919782</v>
      </c>
      <c r="F529" s="111">
        <v>599513</v>
      </c>
      <c r="G529" s="85">
        <f t="shared" si="24"/>
        <v>41519295</v>
      </c>
      <c r="H529" s="127">
        <v>39954590</v>
      </c>
      <c r="I529" s="23">
        <f t="shared" si="25"/>
        <v>-1564705</v>
      </c>
      <c r="J529" s="24">
        <f t="shared" si="26"/>
        <v>-3.7699999999999997E-2</v>
      </c>
      <c r="K529" s="25" t="s">
        <v>951</v>
      </c>
      <c r="L529" s="26" t="s">
        <v>951</v>
      </c>
    </row>
    <row r="530" spans="1:12" x14ac:dyDescent="0.25">
      <c r="A530" s="42" t="s">
        <v>801</v>
      </c>
      <c r="B530" s="28" t="s">
        <v>802</v>
      </c>
      <c r="C530" s="28" t="s">
        <v>185</v>
      </c>
      <c r="D530" s="28" t="s">
        <v>820</v>
      </c>
      <c r="E530" s="121">
        <v>3316894</v>
      </c>
      <c r="F530" s="111">
        <v>42136</v>
      </c>
      <c r="G530" s="85">
        <f t="shared" si="24"/>
        <v>3359030</v>
      </c>
      <c r="H530" s="127">
        <v>3195872</v>
      </c>
      <c r="I530" s="23">
        <f t="shared" si="25"/>
        <v>-163158</v>
      </c>
      <c r="J530" s="24">
        <f t="shared" si="26"/>
        <v>-4.8599999999999997E-2</v>
      </c>
      <c r="K530" s="25" t="s">
        <v>951</v>
      </c>
      <c r="L530" s="26" t="s">
        <v>951</v>
      </c>
    </row>
    <row r="531" spans="1:12" x14ac:dyDescent="0.25">
      <c r="A531" s="42" t="s">
        <v>801</v>
      </c>
      <c r="B531" s="28" t="s">
        <v>802</v>
      </c>
      <c r="C531" s="28" t="s">
        <v>18</v>
      </c>
      <c r="D531" s="28" t="s">
        <v>821</v>
      </c>
      <c r="E531" s="121">
        <v>19977337</v>
      </c>
      <c r="F531" s="111">
        <v>328896</v>
      </c>
      <c r="G531" s="85">
        <f t="shared" si="24"/>
        <v>20306233</v>
      </c>
      <c r="H531" s="127">
        <v>18857962</v>
      </c>
      <c r="I531" s="23">
        <f t="shared" si="25"/>
        <v>-1448271</v>
      </c>
      <c r="J531" s="24">
        <f t="shared" si="26"/>
        <v>-7.1300000000000002E-2</v>
      </c>
      <c r="K531" s="25" t="s">
        <v>951</v>
      </c>
      <c r="L531" s="26" t="s">
        <v>951</v>
      </c>
    </row>
    <row r="532" spans="1:12" x14ac:dyDescent="0.25">
      <c r="A532" s="42" t="s">
        <v>801</v>
      </c>
      <c r="B532" s="28" t="s">
        <v>802</v>
      </c>
      <c r="C532" s="28" t="s">
        <v>352</v>
      </c>
      <c r="D532" s="28" t="s">
        <v>822</v>
      </c>
      <c r="E532" s="121">
        <v>8373317</v>
      </c>
      <c r="F532" s="111">
        <v>98164</v>
      </c>
      <c r="G532" s="85">
        <f t="shared" si="24"/>
        <v>8471481</v>
      </c>
      <c r="H532" s="127">
        <v>8434138</v>
      </c>
      <c r="I532" s="23">
        <f t="shared" si="25"/>
        <v>-37343</v>
      </c>
      <c r="J532" s="24">
        <f t="shared" si="26"/>
        <v>-4.4000000000000003E-3</v>
      </c>
      <c r="K532" s="25" t="s">
        <v>951</v>
      </c>
      <c r="L532" s="26" t="s">
        <v>951</v>
      </c>
    </row>
    <row r="533" spans="1:12" x14ac:dyDescent="0.25">
      <c r="A533" s="42" t="s">
        <v>801</v>
      </c>
      <c r="B533" s="28" t="s">
        <v>802</v>
      </c>
      <c r="C533" s="28" t="s">
        <v>368</v>
      </c>
      <c r="D533" s="28" t="s">
        <v>754</v>
      </c>
      <c r="E533" s="121">
        <v>1487018</v>
      </c>
      <c r="F533" s="111">
        <v>19531</v>
      </c>
      <c r="G533" s="85">
        <f t="shared" si="24"/>
        <v>1506549</v>
      </c>
      <c r="H533" s="127">
        <v>1589900</v>
      </c>
      <c r="I533" s="23">
        <f t="shared" si="25"/>
        <v>83351</v>
      </c>
      <c r="J533" s="24">
        <f t="shared" si="26"/>
        <v>5.5300000000000002E-2</v>
      </c>
      <c r="K533" s="25" t="s">
        <v>951</v>
      </c>
      <c r="L533" s="26" t="s">
        <v>951</v>
      </c>
    </row>
    <row r="534" spans="1:12" x14ac:dyDescent="0.25">
      <c r="A534" s="42" t="s">
        <v>823</v>
      </c>
      <c r="B534" s="28" t="s">
        <v>824</v>
      </c>
      <c r="C534" s="28" t="s">
        <v>26</v>
      </c>
      <c r="D534" s="28" t="s">
        <v>825</v>
      </c>
      <c r="E534" s="121">
        <v>1377674</v>
      </c>
      <c r="F534" s="111">
        <v>16237</v>
      </c>
      <c r="G534" s="85">
        <f t="shared" si="24"/>
        <v>1393911</v>
      </c>
      <c r="H534" s="127">
        <v>1435871</v>
      </c>
      <c r="I534" s="23">
        <f t="shared" si="25"/>
        <v>41960</v>
      </c>
      <c r="J534" s="24">
        <f t="shared" si="26"/>
        <v>3.0099999999999998E-2</v>
      </c>
      <c r="K534" s="25" t="s">
        <v>951</v>
      </c>
      <c r="L534" s="26" t="s">
        <v>951</v>
      </c>
    </row>
    <row r="535" spans="1:12" x14ac:dyDescent="0.25">
      <c r="A535" s="42" t="s">
        <v>823</v>
      </c>
      <c r="B535" s="28" t="s">
        <v>824</v>
      </c>
      <c r="C535" s="28" t="s">
        <v>233</v>
      </c>
      <c r="D535" s="28" t="s">
        <v>826</v>
      </c>
      <c r="E535" s="121">
        <v>9915118</v>
      </c>
      <c r="F535" s="111">
        <v>115881</v>
      </c>
      <c r="G535" s="85">
        <f t="shared" si="24"/>
        <v>10030999</v>
      </c>
      <c r="H535" s="127">
        <v>9515165</v>
      </c>
      <c r="I535" s="23">
        <f t="shared" si="25"/>
        <v>-515834</v>
      </c>
      <c r="J535" s="24">
        <f t="shared" si="26"/>
        <v>-5.1400000000000001E-2</v>
      </c>
      <c r="K535" s="25" t="s">
        <v>951</v>
      </c>
      <c r="L535" s="26" t="s">
        <v>951</v>
      </c>
    </row>
    <row r="536" spans="1:12" x14ac:dyDescent="0.25">
      <c r="A536" s="42" t="s">
        <v>823</v>
      </c>
      <c r="B536" s="28" t="s">
        <v>824</v>
      </c>
      <c r="C536" s="28" t="s">
        <v>41</v>
      </c>
      <c r="D536" s="28" t="s">
        <v>827</v>
      </c>
      <c r="E536" s="121">
        <v>7568296</v>
      </c>
      <c r="F536" s="111">
        <v>87100</v>
      </c>
      <c r="G536" s="85">
        <f t="shared" si="24"/>
        <v>7655396</v>
      </c>
      <c r="H536" s="127">
        <v>7546752</v>
      </c>
      <c r="I536" s="23">
        <f t="shared" si="25"/>
        <v>-108644</v>
      </c>
      <c r="J536" s="24">
        <f t="shared" si="26"/>
        <v>-1.4200000000000001E-2</v>
      </c>
      <c r="K536" s="25" t="s">
        <v>951</v>
      </c>
      <c r="L536" s="26" t="s">
        <v>951</v>
      </c>
    </row>
    <row r="537" spans="1:12" x14ac:dyDescent="0.25">
      <c r="A537" s="42" t="s">
        <v>823</v>
      </c>
      <c r="B537" s="28" t="s">
        <v>824</v>
      </c>
      <c r="C537" s="28" t="s">
        <v>828</v>
      </c>
      <c r="D537" s="28" t="s">
        <v>829</v>
      </c>
      <c r="E537" s="121">
        <v>1698863</v>
      </c>
      <c r="F537" s="111">
        <v>20766</v>
      </c>
      <c r="G537" s="85">
        <f t="shared" si="24"/>
        <v>1719629</v>
      </c>
      <c r="H537" s="127">
        <v>1688948</v>
      </c>
      <c r="I537" s="23">
        <f t="shared" si="25"/>
        <v>-30681</v>
      </c>
      <c r="J537" s="24">
        <f t="shared" si="26"/>
        <v>-1.78E-2</v>
      </c>
      <c r="K537" s="25" t="s">
        <v>951</v>
      </c>
      <c r="L537" s="26" t="s">
        <v>951</v>
      </c>
    </row>
    <row r="538" spans="1:12" x14ac:dyDescent="0.25">
      <c r="A538" s="42" t="s">
        <v>830</v>
      </c>
      <c r="B538" s="28" t="s">
        <v>831</v>
      </c>
      <c r="C538" s="28" t="s">
        <v>16</v>
      </c>
      <c r="D538" s="28" t="s">
        <v>832</v>
      </c>
      <c r="E538" s="121">
        <v>347161</v>
      </c>
      <c r="F538" s="111">
        <v>4906</v>
      </c>
      <c r="G538" s="85">
        <f t="shared" si="24"/>
        <v>352067</v>
      </c>
      <c r="H538" s="127">
        <v>500335</v>
      </c>
      <c r="I538" s="23">
        <f t="shared" si="25"/>
        <v>148268</v>
      </c>
      <c r="J538" s="24">
        <f t="shared" si="26"/>
        <v>0.42109999999999997</v>
      </c>
      <c r="K538" s="25" t="s">
        <v>951</v>
      </c>
      <c r="L538" s="26" t="s">
        <v>951</v>
      </c>
    </row>
    <row r="539" spans="1:12" x14ac:dyDescent="0.25">
      <c r="A539" s="42" t="s">
        <v>830</v>
      </c>
      <c r="B539" s="28" t="s">
        <v>831</v>
      </c>
      <c r="C539" s="28" t="s">
        <v>37</v>
      </c>
      <c r="D539" s="28" t="s">
        <v>833</v>
      </c>
      <c r="E539" s="121">
        <v>3851073</v>
      </c>
      <c r="F539" s="111">
        <v>44601</v>
      </c>
      <c r="G539" s="85">
        <f t="shared" si="24"/>
        <v>3895674</v>
      </c>
      <c r="H539" s="127">
        <v>3932809</v>
      </c>
      <c r="I539" s="23">
        <f t="shared" si="25"/>
        <v>37135</v>
      </c>
      <c r="J539" s="24">
        <f t="shared" si="26"/>
        <v>9.4999999999999998E-3</v>
      </c>
      <c r="K539" s="25" t="s">
        <v>951</v>
      </c>
      <c r="L539" s="26" t="s">
        <v>951</v>
      </c>
    </row>
    <row r="540" spans="1:12" x14ac:dyDescent="0.25">
      <c r="A540" s="42" t="s">
        <v>830</v>
      </c>
      <c r="B540" s="28" t="s">
        <v>831</v>
      </c>
      <c r="C540" s="28" t="s">
        <v>251</v>
      </c>
      <c r="D540" s="28" t="s">
        <v>834</v>
      </c>
      <c r="E540" s="121">
        <v>1875747</v>
      </c>
      <c r="F540" s="111">
        <v>29289</v>
      </c>
      <c r="G540" s="85">
        <f t="shared" si="24"/>
        <v>1905036</v>
      </c>
      <c r="H540" s="127">
        <v>2059729</v>
      </c>
      <c r="I540" s="23">
        <f t="shared" si="25"/>
        <v>154693</v>
      </c>
      <c r="J540" s="24">
        <f t="shared" si="26"/>
        <v>8.1199999999999994E-2</v>
      </c>
      <c r="K540" s="25" t="s">
        <v>951</v>
      </c>
      <c r="L540" s="26" t="s">
        <v>951</v>
      </c>
    </row>
    <row r="541" spans="1:12" x14ac:dyDescent="0.25">
      <c r="A541" s="42" t="s">
        <v>830</v>
      </c>
      <c r="B541" s="28" t="s">
        <v>831</v>
      </c>
      <c r="C541" s="28" t="s">
        <v>22</v>
      </c>
      <c r="D541" s="28" t="s">
        <v>835</v>
      </c>
      <c r="E541" s="121">
        <v>15572702</v>
      </c>
      <c r="F541" s="111">
        <v>222644</v>
      </c>
      <c r="G541" s="85">
        <f t="shared" si="24"/>
        <v>15795346</v>
      </c>
      <c r="H541" s="127">
        <v>15331363</v>
      </c>
      <c r="I541" s="23">
        <f t="shared" si="25"/>
        <v>-463983</v>
      </c>
      <c r="J541" s="24">
        <f t="shared" si="26"/>
        <v>-2.9399999999999999E-2</v>
      </c>
      <c r="K541" s="25" t="s">
        <v>951</v>
      </c>
      <c r="L541" s="26" t="s">
        <v>951</v>
      </c>
    </row>
    <row r="542" spans="1:12" x14ac:dyDescent="0.25">
      <c r="A542" s="42" t="s">
        <v>836</v>
      </c>
      <c r="B542" s="28" t="s">
        <v>837</v>
      </c>
      <c r="C542" s="28" t="s">
        <v>26</v>
      </c>
      <c r="D542" s="28" t="s">
        <v>838</v>
      </c>
      <c r="E542" s="121">
        <v>469472</v>
      </c>
      <c r="F542" s="111">
        <v>8739</v>
      </c>
      <c r="G542" s="85">
        <f t="shared" si="24"/>
        <v>478211</v>
      </c>
      <c r="H542" s="127">
        <v>423693</v>
      </c>
      <c r="I542" s="23">
        <f t="shared" si="25"/>
        <v>-54518</v>
      </c>
      <c r="J542" s="24">
        <f t="shared" si="26"/>
        <v>-0.114</v>
      </c>
      <c r="K542" s="25" t="s">
        <v>951</v>
      </c>
      <c r="L542" s="26" t="s">
        <v>951</v>
      </c>
    </row>
    <row r="543" spans="1:12" x14ac:dyDescent="0.25">
      <c r="A543" s="42" t="s">
        <v>836</v>
      </c>
      <c r="B543" s="28" t="s">
        <v>837</v>
      </c>
      <c r="C543" s="28" t="s">
        <v>185</v>
      </c>
      <c r="D543" s="28" t="s">
        <v>839</v>
      </c>
      <c r="E543" s="121">
        <v>1463655</v>
      </c>
      <c r="F543" s="111">
        <v>24752</v>
      </c>
      <c r="G543" s="85">
        <f t="shared" si="24"/>
        <v>1488407</v>
      </c>
      <c r="H543" s="127">
        <v>1856111</v>
      </c>
      <c r="I543" s="23">
        <f t="shared" si="25"/>
        <v>367704</v>
      </c>
      <c r="J543" s="24">
        <f t="shared" si="26"/>
        <v>0.247</v>
      </c>
      <c r="K543" s="25" t="s">
        <v>951</v>
      </c>
      <c r="L543" s="26" t="s">
        <v>951</v>
      </c>
    </row>
    <row r="544" spans="1:12" x14ac:dyDescent="0.25">
      <c r="A544" s="42" t="s">
        <v>836</v>
      </c>
      <c r="B544" s="28" t="s">
        <v>837</v>
      </c>
      <c r="C544" s="28" t="s">
        <v>18</v>
      </c>
      <c r="D544" s="28" t="s">
        <v>840</v>
      </c>
      <c r="E544" s="121">
        <v>666348</v>
      </c>
      <c r="F544" s="111">
        <v>8742</v>
      </c>
      <c r="G544" s="85">
        <f t="shared" si="24"/>
        <v>675090</v>
      </c>
      <c r="H544" s="127">
        <v>868119</v>
      </c>
      <c r="I544" s="23">
        <f t="shared" si="25"/>
        <v>193029</v>
      </c>
      <c r="J544" s="24">
        <f t="shared" si="26"/>
        <v>0.28589999999999999</v>
      </c>
      <c r="K544" s="25" t="s">
        <v>951</v>
      </c>
      <c r="L544" s="26" t="s">
        <v>951</v>
      </c>
    </row>
    <row r="545" spans="1:13" x14ac:dyDescent="0.25">
      <c r="A545" s="42" t="s">
        <v>836</v>
      </c>
      <c r="B545" s="28" t="s">
        <v>837</v>
      </c>
      <c r="C545" s="28" t="s">
        <v>841</v>
      </c>
      <c r="D545" s="28" t="s">
        <v>842</v>
      </c>
      <c r="E545" s="121">
        <v>1477224</v>
      </c>
      <c r="F545" s="111">
        <v>32533</v>
      </c>
      <c r="G545" s="85">
        <f t="shared" si="24"/>
        <v>1509757</v>
      </c>
      <c r="H545" s="127">
        <v>1842670</v>
      </c>
      <c r="I545" s="23">
        <f t="shared" si="25"/>
        <v>332913</v>
      </c>
      <c r="J545" s="24">
        <f t="shared" si="26"/>
        <v>0.2205</v>
      </c>
      <c r="K545" s="25" t="s">
        <v>951</v>
      </c>
      <c r="L545" s="26" t="s">
        <v>951</v>
      </c>
    </row>
    <row r="546" spans="1:13" x14ac:dyDescent="0.25">
      <c r="A546" s="42" t="s">
        <v>843</v>
      </c>
      <c r="B546" s="28" t="s">
        <v>844</v>
      </c>
      <c r="C546" s="28" t="s">
        <v>26</v>
      </c>
      <c r="D546" s="28" t="s">
        <v>845</v>
      </c>
      <c r="E546" s="121">
        <v>99208</v>
      </c>
      <c r="F546" s="111">
        <v>0</v>
      </c>
      <c r="G546" s="85">
        <f t="shared" si="24"/>
        <v>99208</v>
      </c>
      <c r="H546" s="127">
        <v>67965</v>
      </c>
      <c r="I546" s="23">
        <f t="shared" si="25"/>
        <v>-31243</v>
      </c>
      <c r="J546" s="24">
        <f t="shared" si="26"/>
        <v>-0.31490000000000001</v>
      </c>
      <c r="K546" s="25">
        <v>1</v>
      </c>
      <c r="L546" s="26">
        <v>1</v>
      </c>
    </row>
    <row r="547" spans="1:13" x14ac:dyDescent="0.25">
      <c r="A547" s="42" t="s">
        <v>843</v>
      </c>
      <c r="B547" s="28" t="s">
        <v>844</v>
      </c>
      <c r="C547" s="28" t="s">
        <v>79</v>
      </c>
      <c r="D547" s="28" t="s">
        <v>846</v>
      </c>
      <c r="E547" s="121">
        <v>25302</v>
      </c>
      <c r="F547" s="111">
        <v>0</v>
      </c>
      <c r="G547" s="85">
        <f t="shared" si="24"/>
        <v>25302</v>
      </c>
      <c r="H547" s="127">
        <v>21356</v>
      </c>
      <c r="I547" s="23">
        <f t="shared" si="25"/>
        <v>-3946</v>
      </c>
      <c r="J547" s="24">
        <f t="shared" si="26"/>
        <v>-0.156</v>
      </c>
      <c r="K547" s="25">
        <v>1</v>
      </c>
      <c r="L547" s="26">
        <v>1</v>
      </c>
    </row>
    <row r="548" spans="1:13" x14ac:dyDescent="0.25">
      <c r="A548" s="42" t="s">
        <v>843</v>
      </c>
      <c r="B548" s="28" t="s">
        <v>844</v>
      </c>
      <c r="C548" s="28" t="s">
        <v>59</v>
      </c>
      <c r="D548" s="28" t="s">
        <v>847</v>
      </c>
      <c r="E548" s="121">
        <v>6500</v>
      </c>
      <c r="F548" s="111">
        <v>0</v>
      </c>
      <c r="G548" s="85">
        <f t="shared" si="24"/>
        <v>6500</v>
      </c>
      <c r="H548" s="127">
        <v>6732</v>
      </c>
      <c r="I548" s="23">
        <f t="shared" si="25"/>
        <v>232</v>
      </c>
      <c r="J548" s="24">
        <f t="shared" si="26"/>
        <v>3.5700000000000003E-2</v>
      </c>
      <c r="K548" s="25">
        <v>1</v>
      </c>
      <c r="L548" s="26">
        <v>1</v>
      </c>
    </row>
    <row r="549" spans="1:13" x14ac:dyDescent="0.25">
      <c r="A549" s="42" t="s">
        <v>848</v>
      </c>
      <c r="B549" s="28" t="s">
        <v>849</v>
      </c>
      <c r="C549" s="28" t="s">
        <v>26</v>
      </c>
      <c r="D549" s="28" t="s">
        <v>850</v>
      </c>
      <c r="E549" s="121">
        <v>5384129</v>
      </c>
      <c r="F549" s="111">
        <v>108939</v>
      </c>
      <c r="G549" s="85">
        <f t="shared" si="24"/>
        <v>5493068</v>
      </c>
      <c r="H549" s="127">
        <v>5809893</v>
      </c>
      <c r="I549" s="23">
        <f t="shared" si="25"/>
        <v>316825</v>
      </c>
      <c r="J549" s="24">
        <f t="shared" si="26"/>
        <v>5.7700000000000001E-2</v>
      </c>
      <c r="K549" s="25" t="s">
        <v>951</v>
      </c>
      <c r="L549" s="26" t="s">
        <v>951</v>
      </c>
    </row>
    <row r="550" spans="1:13" x14ac:dyDescent="0.25">
      <c r="A550" s="42" t="s">
        <v>848</v>
      </c>
      <c r="B550" s="28" t="s">
        <v>849</v>
      </c>
      <c r="C550" s="28" t="s">
        <v>57</v>
      </c>
      <c r="D550" s="28" t="s">
        <v>851</v>
      </c>
      <c r="E550" s="121">
        <v>575082</v>
      </c>
      <c r="F550" s="111">
        <v>23695</v>
      </c>
      <c r="G550" s="85">
        <f t="shared" si="24"/>
        <v>598777</v>
      </c>
      <c r="H550" s="127">
        <v>831014</v>
      </c>
      <c r="I550" s="23">
        <f t="shared" si="25"/>
        <v>232237</v>
      </c>
      <c r="J550" s="24">
        <f t="shared" si="26"/>
        <v>0.38790000000000002</v>
      </c>
      <c r="K550" s="25" t="s">
        <v>951</v>
      </c>
      <c r="L550" s="26" t="s">
        <v>951</v>
      </c>
    </row>
    <row r="551" spans="1:13" x14ac:dyDescent="0.25">
      <c r="A551" s="42" t="s">
        <v>848</v>
      </c>
      <c r="B551" s="28" t="s">
        <v>849</v>
      </c>
      <c r="C551" s="28" t="s">
        <v>79</v>
      </c>
      <c r="D551" s="28" t="s">
        <v>852</v>
      </c>
      <c r="E551" s="121">
        <v>130772</v>
      </c>
      <c r="F551" s="111">
        <v>8205</v>
      </c>
      <c r="G551" s="85">
        <f t="shared" si="24"/>
        <v>138977</v>
      </c>
      <c r="H551" s="127">
        <v>259226</v>
      </c>
      <c r="I551" s="23">
        <f t="shared" si="25"/>
        <v>120249</v>
      </c>
      <c r="J551" s="24">
        <f t="shared" si="26"/>
        <v>0.86519999999999997</v>
      </c>
      <c r="K551" s="25" t="s">
        <v>951</v>
      </c>
      <c r="L551" s="26" t="s">
        <v>951</v>
      </c>
    </row>
    <row r="552" spans="1:13" x14ac:dyDescent="0.25">
      <c r="A552" s="42" t="s">
        <v>848</v>
      </c>
      <c r="B552" s="28" t="s">
        <v>849</v>
      </c>
      <c r="C552" s="28" t="s">
        <v>82</v>
      </c>
      <c r="D552" s="28" t="s">
        <v>853</v>
      </c>
      <c r="E552" s="121">
        <v>11532</v>
      </c>
      <c r="F552" s="111">
        <v>0</v>
      </c>
      <c r="G552" s="85">
        <f t="shared" si="24"/>
        <v>11532</v>
      </c>
      <c r="H552" s="127">
        <v>16017</v>
      </c>
      <c r="I552" s="23">
        <f t="shared" si="25"/>
        <v>4485</v>
      </c>
      <c r="J552" s="24">
        <f t="shared" si="26"/>
        <v>0.38890000000000002</v>
      </c>
      <c r="K552" s="25">
        <v>1</v>
      </c>
      <c r="L552" s="26">
        <v>1</v>
      </c>
    </row>
    <row r="553" spans="1:13" x14ac:dyDescent="0.25">
      <c r="A553" s="27"/>
      <c r="B553" s="28"/>
      <c r="C553" s="28"/>
      <c r="D553" s="28"/>
      <c r="E553" s="121"/>
      <c r="F553" s="111"/>
      <c r="G553" s="85"/>
      <c r="H553" s="85"/>
      <c r="I553" s="23"/>
      <c r="J553" s="24"/>
      <c r="K553" s="119"/>
      <c r="L553" s="26"/>
    </row>
    <row r="554" spans="1:13" ht="13.8" thickBot="1" x14ac:dyDescent="0.3">
      <c r="A554" s="29">
        <f>COUNTA(A9:A552)-1</f>
        <v>543</v>
      </c>
      <c r="B554" s="30" t="s">
        <v>907</v>
      </c>
      <c r="C554" s="30"/>
      <c r="D554" s="30"/>
      <c r="E554" s="123">
        <f>SUM(E9:E553)</f>
        <v>1826404722</v>
      </c>
      <c r="F554" s="113">
        <f>SUM(F9:F553)</f>
        <v>25502157</v>
      </c>
      <c r="G554" s="86">
        <f>SUM(G9:G552)</f>
        <v>1851906879</v>
      </c>
      <c r="H554" s="86">
        <f>SUM(H9:H552)</f>
        <v>1866633667</v>
      </c>
      <c r="I554" s="31">
        <f>SUM(I9:I552)</f>
        <v>14726788</v>
      </c>
      <c r="J554" s="32">
        <f>ROUND(I554/G554,4)</f>
        <v>8.0000000000000002E-3</v>
      </c>
      <c r="K554" s="131">
        <f>SUM(K9:K552)</f>
        <v>64</v>
      </c>
      <c r="L554" s="33">
        <f>SUM(L9:L552)</f>
        <v>37</v>
      </c>
    </row>
    <row r="555" spans="1:13" x14ac:dyDescent="0.25">
      <c r="A555" s="34"/>
      <c r="B555" s="35"/>
      <c r="C555" s="35"/>
      <c r="D555" s="35"/>
      <c r="E555" s="2"/>
      <c r="F555" s="2"/>
      <c r="G555" s="36"/>
      <c r="H555" s="36"/>
      <c r="I555" s="36"/>
      <c r="J555" s="37"/>
      <c r="K555" s="38"/>
      <c r="L555" s="38"/>
    </row>
    <row r="556" spans="1:13" s="50" customFormat="1" ht="12" x14ac:dyDescent="0.25">
      <c r="E556" s="95"/>
      <c r="F556" s="95"/>
    </row>
    <row r="557" spans="1:13" s="50" customFormat="1" ht="12" x14ac:dyDescent="0.25">
      <c r="E557" s="95"/>
      <c r="F557" s="95"/>
    </row>
    <row r="558" spans="1:13" s="6" customFormat="1" x14ac:dyDescent="0.25">
      <c r="A558" s="51" t="s">
        <v>892</v>
      </c>
      <c r="B558" s="52"/>
      <c r="C558" s="52"/>
      <c r="D558" s="52"/>
      <c r="E558" s="94"/>
      <c r="F558" s="94"/>
      <c r="G558" s="89"/>
      <c r="H558" s="89"/>
      <c r="I558" s="90"/>
      <c r="J558" s="89"/>
      <c r="K558" s="91"/>
      <c r="L558" s="91"/>
    </row>
    <row r="559" spans="1:13" s="6" customFormat="1" x14ac:dyDescent="0.25">
      <c r="A559" s="71" t="s">
        <v>282</v>
      </c>
      <c r="B559" s="71" t="s">
        <v>283</v>
      </c>
      <c r="C559" s="71" t="s">
        <v>181</v>
      </c>
      <c r="D559" s="71" t="s">
        <v>919</v>
      </c>
      <c r="E559" s="2">
        <v>22654</v>
      </c>
      <c r="F559" s="2">
        <v>742</v>
      </c>
      <c r="G559" s="2">
        <f>SUM(E559+F559)</f>
        <v>23396</v>
      </c>
      <c r="H559" s="139"/>
      <c r="I559" s="139"/>
      <c r="J559" s="139"/>
      <c r="K559" s="139"/>
      <c r="L559" s="139"/>
      <c r="M559" s="139"/>
    </row>
    <row r="560" spans="1:13" s="6" customFormat="1" x14ac:dyDescent="0.25">
      <c r="A560" s="92" t="s">
        <v>282</v>
      </c>
      <c r="B560" s="92" t="s">
        <v>283</v>
      </c>
      <c r="C560" s="92" t="s">
        <v>57</v>
      </c>
      <c r="D560" s="92" t="s">
        <v>918</v>
      </c>
      <c r="E560" s="96">
        <v>22477</v>
      </c>
      <c r="F560" s="96">
        <v>0</v>
      </c>
      <c r="G560" s="96">
        <f>SUM(E560+F560)</f>
        <v>22477</v>
      </c>
      <c r="H560" s="139"/>
      <c r="I560" s="139"/>
      <c r="J560" s="139"/>
      <c r="K560" s="139"/>
      <c r="L560" s="139"/>
      <c r="M560" s="139"/>
    </row>
    <row r="561" spans="1:13" s="6" customFormat="1" x14ac:dyDescent="0.25">
      <c r="D561" s="93" t="s">
        <v>939</v>
      </c>
      <c r="E561" s="2">
        <f>SUM(E559:E560)</f>
        <v>45131</v>
      </c>
      <c r="F561" s="2">
        <f>SUM(F559:F560)</f>
        <v>742</v>
      </c>
      <c r="G561" s="2">
        <f>SUM(G559:G560)</f>
        <v>45873</v>
      </c>
      <c r="H561" s="139"/>
      <c r="I561" s="139"/>
      <c r="J561" s="139"/>
      <c r="K561" s="139"/>
      <c r="L561" s="139"/>
      <c r="M561" s="139"/>
    </row>
    <row r="562" spans="1:13" s="50" customFormat="1" ht="12" x14ac:dyDescent="0.25">
      <c r="E562" s="95"/>
      <c r="F562" s="95"/>
      <c r="G562" s="95"/>
      <c r="H562" s="89"/>
      <c r="I562" s="89"/>
      <c r="J562" s="89"/>
      <c r="K562" s="89"/>
      <c r="L562" s="89"/>
      <c r="M562" s="89"/>
    </row>
    <row r="563" spans="1:13" s="50" customFormat="1" ht="12" x14ac:dyDescent="0.25">
      <c r="A563" s="51" t="s">
        <v>893</v>
      </c>
      <c r="B563" s="49"/>
      <c r="C563" s="49"/>
      <c r="D563" s="49"/>
      <c r="E563" s="95"/>
      <c r="F563" s="95"/>
      <c r="G563" s="95"/>
      <c r="H563" s="89"/>
      <c r="I563" s="89"/>
      <c r="J563" s="89"/>
      <c r="K563" s="89"/>
      <c r="L563" s="89"/>
      <c r="M563" s="89"/>
    </row>
    <row r="564" spans="1:13" s="37" customFormat="1" x14ac:dyDescent="0.25">
      <c r="A564" s="71" t="s">
        <v>174</v>
      </c>
      <c r="B564" s="71" t="s">
        <v>175</v>
      </c>
      <c r="C564" s="71" t="s">
        <v>176</v>
      </c>
      <c r="D564" s="71" t="s">
        <v>915</v>
      </c>
      <c r="E564" s="2">
        <v>845646</v>
      </c>
      <c r="F564" s="2">
        <v>8326</v>
      </c>
      <c r="G564" s="2">
        <f>SUM(E564+F564)</f>
        <v>853972</v>
      </c>
      <c r="H564" s="140"/>
      <c r="I564" s="140"/>
      <c r="J564" s="140"/>
      <c r="K564" s="140"/>
      <c r="L564" s="140"/>
      <c r="M564" s="140"/>
    </row>
    <row r="565" spans="1:13" s="3" customFormat="1" x14ac:dyDescent="0.25">
      <c r="A565" s="92" t="s">
        <v>174</v>
      </c>
      <c r="B565" s="92" t="s">
        <v>175</v>
      </c>
      <c r="C565" s="92" t="s">
        <v>181</v>
      </c>
      <c r="D565" s="92" t="s">
        <v>916</v>
      </c>
      <c r="E565" s="96">
        <v>4180748</v>
      </c>
      <c r="F565" s="96">
        <v>46843</v>
      </c>
      <c r="G565" s="96">
        <f>SUM(E565+F565)</f>
        <v>4227591</v>
      </c>
      <c r="H565" s="141"/>
      <c r="I565" s="141"/>
      <c r="J565" s="141"/>
      <c r="K565" s="141"/>
      <c r="L565" s="141"/>
      <c r="M565" s="141"/>
    </row>
    <row r="566" spans="1:13" s="3" customFormat="1" x14ac:dyDescent="0.25">
      <c r="A566" s="6"/>
      <c r="B566" s="6"/>
      <c r="C566" s="6"/>
      <c r="D566" s="93" t="s">
        <v>939</v>
      </c>
      <c r="E566" s="2">
        <f>SUM(E564:E565)</f>
        <v>5026394</v>
      </c>
      <c r="F566" s="2">
        <f>SUM(F564:F565)</f>
        <v>55169</v>
      </c>
      <c r="G566" s="2">
        <f>SUM(G564:G565)</f>
        <v>5081563</v>
      </c>
      <c r="H566" s="139"/>
      <c r="I566" s="139"/>
      <c r="J566" s="139"/>
      <c r="K566" s="139"/>
      <c r="L566" s="139"/>
      <c r="M566" s="141"/>
    </row>
    <row r="567" spans="1:13" x14ac:dyDescent="0.25">
      <c r="E567" s="2"/>
      <c r="F567" s="2"/>
      <c r="G567" s="2"/>
      <c r="H567" s="17"/>
      <c r="I567" s="88"/>
      <c r="J567" s="17"/>
      <c r="K567" s="40"/>
      <c r="L567" s="40"/>
      <c r="M567" s="17"/>
    </row>
    <row r="568" spans="1:13" x14ac:dyDescent="0.25">
      <c r="A568" s="53" t="s">
        <v>947</v>
      </c>
      <c r="B568" s="54"/>
      <c r="C568" s="54"/>
      <c r="D568" s="54"/>
      <c r="E568" s="118"/>
      <c r="F568" s="2"/>
      <c r="G568" s="2"/>
      <c r="H568" s="97"/>
      <c r="I568" s="97"/>
      <c r="J568" s="97"/>
      <c r="K568" s="97"/>
      <c r="L568" s="97"/>
      <c r="M568" s="17"/>
    </row>
    <row r="569" spans="1:13" x14ac:dyDescent="0.25">
      <c r="A569" s="104" t="s">
        <v>490</v>
      </c>
      <c r="B569" s="105" t="s">
        <v>491</v>
      </c>
      <c r="C569" s="105" t="s">
        <v>34</v>
      </c>
      <c r="D569" s="135" t="s">
        <v>920</v>
      </c>
      <c r="E569" s="114">
        <v>308129</v>
      </c>
      <c r="F569" s="106">
        <v>3967</v>
      </c>
      <c r="G569" s="106">
        <f>SUM(E569+F569)</f>
        <v>312096</v>
      </c>
      <c r="H569" s="17"/>
      <c r="I569" s="88"/>
      <c r="J569" s="17"/>
      <c r="K569" s="40"/>
      <c r="L569" s="40"/>
      <c r="M569" s="17"/>
    </row>
    <row r="570" spans="1:13" x14ac:dyDescent="0.25">
      <c r="A570" s="98" t="s">
        <v>265</v>
      </c>
      <c r="B570" s="99" t="s">
        <v>266</v>
      </c>
      <c r="C570" s="99" t="s">
        <v>26</v>
      </c>
      <c r="D570" s="136" t="s">
        <v>948</v>
      </c>
      <c r="E570" s="115">
        <f>ROUND(E569*0.457627,0)</f>
        <v>141008</v>
      </c>
      <c r="F570" s="100">
        <v>1816</v>
      </c>
      <c r="G570" s="100">
        <f>SUM(E570+F570)</f>
        <v>142824</v>
      </c>
      <c r="H570" s="17"/>
      <c r="I570" s="88"/>
      <c r="J570" s="17"/>
      <c r="K570" s="40"/>
      <c r="L570" s="40"/>
      <c r="M570" s="17"/>
    </row>
    <row r="571" spans="1:13" x14ac:dyDescent="0.25">
      <c r="A571" s="101" t="s">
        <v>490</v>
      </c>
      <c r="B571" s="102" t="s">
        <v>491</v>
      </c>
      <c r="C571" s="102" t="s">
        <v>57</v>
      </c>
      <c r="D571" s="137" t="s">
        <v>949</v>
      </c>
      <c r="E571" s="116">
        <f>ROUND(E569*0.186441,0)</f>
        <v>57448</v>
      </c>
      <c r="F571" s="88">
        <v>739</v>
      </c>
      <c r="G571" s="88">
        <f>SUM(E571+F571)</f>
        <v>58187</v>
      </c>
      <c r="H571" s="17"/>
      <c r="I571" s="88"/>
      <c r="J571" s="17"/>
      <c r="K571" s="40"/>
      <c r="L571" s="40"/>
      <c r="M571" s="17"/>
    </row>
    <row r="572" spans="1:13" x14ac:dyDescent="0.25">
      <c r="A572" s="103" t="s">
        <v>490</v>
      </c>
      <c r="B572" s="92" t="s">
        <v>491</v>
      </c>
      <c r="C572" s="92" t="s">
        <v>168</v>
      </c>
      <c r="D572" s="138" t="s">
        <v>950</v>
      </c>
      <c r="E572" s="117">
        <f>ROUND(E569*0.355932,0)</f>
        <v>109673</v>
      </c>
      <c r="F572" s="96">
        <f>ROUND(F569*0.355932,0)</f>
        <v>1412</v>
      </c>
      <c r="G572" s="96">
        <f>SUM(E572+F572)</f>
        <v>111085</v>
      </c>
      <c r="H572" s="17"/>
      <c r="I572" s="88"/>
      <c r="J572" s="17"/>
      <c r="K572" s="40"/>
      <c r="L572" s="40"/>
      <c r="M572" s="17"/>
    </row>
    <row r="573" spans="1:13" x14ac:dyDescent="0.25">
      <c r="A573" s="104"/>
      <c r="B573" s="105"/>
      <c r="C573" s="105"/>
      <c r="D573" s="135"/>
      <c r="E573" s="114">
        <f>SUM(E570:E572)</f>
        <v>308129</v>
      </c>
      <c r="F573" s="106">
        <f>SUM(F570:F572)</f>
        <v>3967</v>
      </c>
      <c r="G573" s="106">
        <f>SUM(G570:G572)</f>
        <v>312096</v>
      </c>
      <c r="H573" s="17"/>
      <c r="I573" s="88"/>
      <c r="J573" s="17"/>
      <c r="K573" s="40"/>
      <c r="L573" s="40"/>
      <c r="M573" s="17"/>
    </row>
    <row r="574" spans="1:13" x14ac:dyDescent="0.25">
      <c r="A574" s="71"/>
      <c r="B574" s="71"/>
      <c r="C574" s="71"/>
      <c r="D574" s="71"/>
      <c r="E574" s="88"/>
      <c r="F574" s="88"/>
      <c r="G574" s="88"/>
      <c r="H574" s="17"/>
      <c r="I574" s="88"/>
      <c r="J574" s="17"/>
      <c r="K574" s="40"/>
      <c r="L574" s="40"/>
      <c r="M574" s="17"/>
    </row>
    <row r="575" spans="1:13" x14ac:dyDescent="0.25">
      <c r="A575" s="53" t="s">
        <v>944</v>
      </c>
      <c r="B575" s="107"/>
      <c r="C575" s="107"/>
      <c r="D575" s="107"/>
      <c r="E575" s="2"/>
      <c r="F575" s="2"/>
      <c r="G575" s="2"/>
      <c r="H575" s="17"/>
      <c r="I575" s="88"/>
      <c r="J575" s="17"/>
      <c r="K575" s="40"/>
      <c r="L575" s="40"/>
      <c r="M575" s="17"/>
    </row>
    <row r="576" spans="1:13" x14ac:dyDescent="0.25">
      <c r="A576" s="71" t="s">
        <v>490</v>
      </c>
      <c r="B576" s="71" t="s">
        <v>491</v>
      </c>
      <c r="C576" s="71" t="s">
        <v>34</v>
      </c>
      <c r="D576" s="71" t="s">
        <v>920</v>
      </c>
      <c r="E576" s="2">
        <v>141008</v>
      </c>
      <c r="F576" s="2">
        <v>1816</v>
      </c>
      <c r="G576" s="2">
        <v>142823</v>
      </c>
      <c r="H576" s="17"/>
      <c r="I576" s="88"/>
      <c r="J576" s="17"/>
      <c r="K576" s="40"/>
      <c r="L576" s="40"/>
      <c r="M576" s="17"/>
    </row>
    <row r="577" spans="1:13" x14ac:dyDescent="0.25">
      <c r="A577" s="92" t="s">
        <v>265</v>
      </c>
      <c r="B577" s="92" t="s">
        <v>266</v>
      </c>
      <c r="C577" s="92" t="s">
        <v>26</v>
      </c>
      <c r="D577" s="92" t="s">
        <v>917</v>
      </c>
      <c r="E577" s="96">
        <v>5733874</v>
      </c>
      <c r="F577" s="96">
        <v>67612</v>
      </c>
      <c r="G577" s="96">
        <f>SUM(E577+F577)</f>
        <v>5801486</v>
      </c>
      <c r="H577" s="17"/>
      <c r="I577" s="88"/>
      <c r="J577" s="17"/>
      <c r="K577" s="40"/>
      <c r="L577" s="40"/>
      <c r="M577" s="17"/>
    </row>
    <row r="578" spans="1:13" x14ac:dyDescent="0.25">
      <c r="A578" s="71"/>
      <c r="B578" s="71"/>
      <c r="C578" s="71"/>
      <c r="D578" s="93" t="s">
        <v>939</v>
      </c>
      <c r="E578" s="2">
        <f>SUM(E576:E577)</f>
        <v>5874882</v>
      </c>
      <c r="F578" s="2">
        <f>SUM(F576:F577)</f>
        <v>69428</v>
      </c>
      <c r="G578" s="2">
        <f>SUM(G576:G577)</f>
        <v>5944309</v>
      </c>
      <c r="H578" s="17"/>
      <c r="I578" s="88"/>
      <c r="J578" s="17"/>
      <c r="K578" s="40"/>
      <c r="L578" s="40"/>
      <c r="M578" s="17"/>
    </row>
    <row r="579" spans="1:13" x14ac:dyDescent="0.25">
      <c r="A579" s="53" t="s">
        <v>945</v>
      </c>
      <c r="B579" s="107"/>
      <c r="C579" s="107"/>
      <c r="D579" s="107"/>
      <c r="E579" s="2"/>
      <c r="F579" s="2"/>
      <c r="G579" s="2"/>
      <c r="H579" s="17"/>
      <c r="I579" s="88"/>
      <c r="J579" s="17"/>
      <c r="K579" s="40"/>
      <c r="L579" s="40"/>
      <c r="M579" s="17"/>
    </row>
    <row r="580" spans="1:13" x14ac:dyDescent="0.25">
      <c r="A580" s="71" t="s">
        <v>490</v>
      </c>
      <c r="B580" s="71" t="s">
        <v>491</v>
      </c>
      <c r="C580" s="71" t="s">
        <v>34</v>
      </c>
      <c r="D580" s="71" t="s">
        <v>920</v>
      </c>
      <c r="E580" s="2">
        <v>57448</v>
      </c>
      <c r="F580" s="2">
        <v>739</v>
      </c>
      <c r="G580" s="2">
        <v>58188</v>
      </c>
      <c r="H580" s="17"/>
      <c r="I580" s="88"/>
      <c r="J580" s="17"/>
      <c r="K580" s="40"/>
      <c r="L580" s="40"/>
      <c r="M580" s="17"/>
    </row>
    <row r="581" spans="1:13" x14ac:dyDescent="0.25">
      <c r="A581" s="92" t="s">
        <v>490</v>
      </c>
      <c r="B581" s="92" t="s">
        <v>491</v>
      </c>
      <c r="C581" s="92" t="s">
        <v>57</v>
      </c>
      <c r="D581" s="92" t="s">
        <v>921</v>
      </c>
      <c r="E581" s="96">
        <v>3039272</v>
      </c>
      <c r="F581" s="96">
        <v>36677</v>
      </c>
      <c r="G581" s="96">
        <f>SUM(E581+F581)</f>
        <v>3075949</v>
      </c>
      <c r="H581" s="17"/>
      <c r="I581" s="88"/>
      <c r="J581" s="17"/>
      <c r="K581" s="40"/>
      <c r="L581" s="40"/>
      <c r="M581" s="17"/>
    </row>
    <row r="582" spans="1:13" x14ac:dyDescent="0.25">
      <c r="A582" s="71"/>
      <c r="B582" s="71"/>
      <c r="C582" s="71"/>
      <c r="D582" s="93" t="s">
        <v>939</v>
      </c>
      <c r="E582" s="2">
        <f>SUM(E580:E581)</f>
        <v>3096720</v>
      </c>
      <c r="F582" s="2">
        <f>SUM(F580:F581)</f>
        <v>37416</v>
      </c>
      <c r="G582" s="2">
        <f>SUM(G580:G581)</f>
        <v>3134137</v>
      </c>
      <c r="H582" s="17"/>
      <c r="I582" s="88"/>
      <c r="J582" s="17"/>
      <c r="K582" s="40"/>
      <c r="L582" s="40"/>
      <c r="M582" s="17"/>
    </row>
    <row r="583" spans="1:13" x14ac:dyDescent="0.25">
      <c r="A583" s="71"/>
      <c r="B583" s="71"/>
      <c r="C583" s="71"/>
      <c r="D583" s="71"/>
      <c r="E583" s="2"/>
      <c r="F583" s="2"/>
      <c r="G583" s="2"/>
      <c r="H583" s="17"/>
      <c r="I583" s="88"/>
      <c r="J583" s="17"/>
      <c r="K583" s="40"/>
      <c r="L583" s="40"/>
      <c r="M583" s="17"/>
    </row>
    <row r="584" spans="1:13" x14ac:dyDescent="0.25">
      <c r="A584" s="53" t="s">
        <v>946</v>
      </c>
      <c r="B584" s="107"/>
      <c r="C584" s="107"/>
      <c r="D584" s="107"/>
      <c r="E584" s="2"/>
      <c r="F584" s="2"/>
      <c r="G584" s="2"/>
      <c r="H584" s="17"/>
      <c r="I584" s="88"/>
      <c r="J584" s="17"/>
      <c r="K584" s="40"/>
      <c r="L584" s="40"/>
      <c r="M584" s="17"/>
    </row>
    <row r="585" spans="1:13" x14ac:dyDescent="0.25">
      <c r="A585" s="71" t="s">
        <v>490</v>
      </c>
      <c r="B585" s="71" t="s">
        <v>491</v>
      </c>
      <c r="C585" s="71" t="s">
        <v>34</v>
      </c>
      <c r="D585" s="71" t="s">
        <v>920</v>
      </c>
      <c r="E585" s="2">
        <v>109673</v>
      </c>
      <c r="F585" s="2">
        <v>1412</v>
      </c>
      <c r="G585" s="2">
        <v>111085</v>
      </c>
      <c r="H585" s="17"/>
      <c r="I585" s="88"/>
      <c r="J585" s="17"/>
      <c r="K585" s="40"/>
      <c r="L585" s="40"/>
      <c r="M585" s="17"/>
    </row>
    <row r="586" spans="1:13" x14ac:dyDescent="0.25">
      <c r="A586" s="92" t="s">
        <v>490</v>
      </c>
      <c r="B586" s="92" t="s">
        <v>491</v>
      </c>
      <c r="C586" s="92" t="s">
        <v>168</v>
      </c>
      <c r="D586" s="92" t="s">
        <v>922</v>
      </c>
      <c r="E586" s="96">
        <v>3077534</v>
      </c>
      <c r="F586" s="96">
        <v>32687</v>
      </c>
      <c r="G586" s="96">
        <f>SUM(E586+F586)</f>
        <v>3110221</v>
      </c>
      <c r="H586" s="17"/>
      <c r="I586" s="88"/>
      <c r="J586" s="17"/>
      <c r="K586" s="40"/>
      <c r="L586" s="40"/>
      <c r="M586" s="17"/>
    </row>
    <row r="587" spans="1:13" x14ac:dyDescent="0.25">
      <c r="A587" s="71"/>
      <c r="B587" s="71"/>
      <c r="C587" s="71"/>
      <c r="D587" s="93" t="s">
        <v>939</v>
      </c>
      <c r="E587" s="2">
        <f>SUM(E585:E586)</f>
        <v>3187207</v>
      </c>
      <c r="F587" s="2">
        <f>SUM(F585:F586)</f>
        <v>34099</v>
      </c>
      <c r="G587" s="2">
        <f>SUM(G585:G586)</f>
        <v>3221306</v>
      </c>
      <c r="H587" s="17"/>
      <c r="I587" s="88"/>
      <c r="J587" s="17"/>
      <c r="K587" s="40"/>
      <c r="L587" s="40"/>
      <c r="M587" s="17"/>
    </row>
    <row r="588" spans="1:13" x14ac:dyDescent="0.25">
      <c r="A588" s="71"/>
      <c r="B588" s="71"/>
      <c r="C588" s="71"/>
      <c r="D588" s="71"/>
      <c r="E588" s="2"/>
      <c r="F588" s="2"/>
      <c r="G588" s="2"/>
      <c r="H588" s="17"/>
      <c r="I588" s="88"/>
      <c r="J588" s="17"/>
      <c r="K588" s="40"/>
      <c r="L588" s="40"/>
      <c r="M588" s="17"/>
    </row>
    <row r="589" spans="1:13" ht="13.5" customHeight="1" x14ac:dyDescent="0.25">
      <c r="A589" s="108" t="s">
        <v>897</v>
      </c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7"/>
    </row>
    <row r="590" spans="1:13" x14ac:dyDescent="0.25">
      <c r="A590" s="71" t="s">
        <v>567</v>
      </c>
      <c r="B590" s="71" t="s">
        <v>568</v>
      </c>
      <c r="C590" s="71" t="s">
        <v>923</v>
      </c>
      <c r="D590" s="71" t="s">
        <v>940</v>
      </c>
      <c r="E590" s="2">
        <v>3923821</v>
      </c>
      <c r="F590" s="2">
        <v>30145</v>
      </c>
      <c r="G590" s="2">
        <f>SUM(E590+F590)</f>
        <v>3953966</v>
      </c>
      <c r="H590" s="17"/>
      <c r="I590" s="88"/>
      <c r="J590" s="17"/>
      <c r="K590" s="40"/>
      <c r="L590" s="40"/>
      <c r="M590" s="17"/>
    </row>
    <row r="591" spans="1:13" x14ac:dyDescent="0.25">
      <c r="A591" s="71" t="s">
        <v>567</v>
      </c>
      <c r="B591" s="71" t="s">
        <v>568</v>
      </c>
      <c r="C591" s="71" t="s">
        <v>924</v>
      </c>
      <c r="D591" s="71" t="s">
        <v>941</v>
      </c>
      <c r="E591" s="2">
        <v>3164677</v>
      </c>
      <c r="F591" s="2">
        <v>24319</v>
      </c>
      <c r="G591" s="2">
        <f>SUM(E591+F591)</f>
        <v>3188996</v>
      </c>
      <c r="H591" s="17"/>
      <c r="I591" s="88"/>
      <c r="J591" s="17"/>
      <c r="K591" s="40"/>
      <c r="L591" s="40"/>
      <c r="M591" s="17"/>
    </row>
    <row r="592" spans="1:13" x14ac:dyDescent="0.25">
      <c r="A592" s="92" t="s">
        <v>567</v>
      </c>
      <c r="B592" s="92" t="s">
        <v>568</v>
      </c>
      <c r="C592" s="92" t="s">
        <v>590</v>
      </c>
      <c r="D592" s="92" t="s">
        <v>942</v>
      </c>
      <c r="E592" s="96">
        <v>3769826</v>
      </c>
      <c r="F592" s="96">
        <v>28972</v>
      </c>
      <c r="G592" s="96">
        <f>SUM(E592+F592)</f>
        <v>3798798</v>
      </c>
      <c r="H592" s="17"/>
      <c r="I592" s="17"/>
      <c r="J592" s="17"/>
      <c r="K592" s="17"/>
      <c r="L592" s="17"/>
      <c r="M592" s="17"/>
    </row>
    <row r="593" spans="1:13" x14ac:dyDescent="0.25">
      <c r="A593" s="1"/>
      <c r="D593" s="1" t="s">
        <v>943</v>
      </c>
      <c r="E593" s="2">
        <f>SUM(E590:E592)</f>
        <v>10858324</v>
      </c>
      <c r="F593" s="2">
        <f>SUM(F590:F592)</f>
        <v>83436</v>
      </c>
      <c r="G593" s="2">
        <f>SUM(G590:G592)</f>
        <v>10941760</v>
      </c>
      <c r="H593" s="17"/>
      <c r="I593" s="17"/>
      <c r="J593" s="17"/>
      <c r="K593" s="17"/>
      <c r="L593" s="17"/>
      <c r="M593" s="17"/>
    </row>
    <row r="594" spans="1:13" x14ac:dyDescent="0.25">
      <c r="A594" s="1"/>
      <c r="I594" s="1"/>
      <c r="K594" s="1"/>
      <c r="L594" s="1"/>
    </row>
    <row r="595" spans="1:13" x14ac:dyDescent="0.25">
      <c r="A595" s="1"/>
      <c r="I595" s="1"/>
      <c r="K595" s="1"/>
      <c r="L595" s="1"/>
    </row>
    <row r="596" spans="1:13" s="17" customFormat="1" x14ac:dyDescent="0.25">
      <c r="A596" s="87"/>
      <c r="I596" s="88"/>
      <c r="K596" s="40"/>
      <c r="L596" s="40"/>
    </row>
    <row r="597" spans="1:13" s="17" customFormat="1" x14ac:dyDescent="0.25">
      <c r="A597" s="87"/>
      <c r="I597" s="88"/>
      <c r="K597" s="40"/>
      <c r="L597" s="40"/>
    </row>
    <row r="598" spans="1:13" s="17" customFormat="1" x14ac:dyDescent="0.25">
      <c r="A598" s="87"/>
      <c r="I598" s="88"/>
      <c r="K598" s="40"/>
      <c r="L598" s="40"/>
    </row>
    <row r="599" spans="1:13" s="17" customFormat="1" x14ac:dyDescent="0.25">
      <c r="A599" s="87"/>
      <c r="I599" s="88"/>
      <c r="K599" s="40"/>
      <c r="L599" s="40"/>
    </row>
    <row r="600" spans="1:13" s="17" customFormat="1" x14ac:dyDescent="0.25">
      <c r="A600" s="87"/>
      <c r="I600" s="88"/>
      <c r="K600" s="40"/>
      <c r="L600" s="40"/>
    </row>
    <row r="601" spans="1:13" s="17" customFormat="1" x14ac:dyDescent="0.25">
      <c r="A601" s="87"/>
      <c r="I601" s="88"/>
      <c r="K601" s="40"/>
      <c r="L601" s="40"/>
    </row>
    <row r="602" spans="1:13" s="17" customFormat="1" x14ac:dyDescent="0.25">
      <c r="A602" s="87"/>
      <c r="I602" s="88"/>
      <c r="K602" s="40"/>
      <c r="L602" s="40"/>
    </row>
    <row r="603" spans="1:13" s="17" customFormat="1" x14ac:dyDescent="0.25">
      <c r="A603" s="87"/>
      <c r="I603" s="88"/>
      <c r="K603" s="40"/>
      <c r="L603" s="40"/>
    </row>
    <row r="604" spans="1:13" s="17" customFormat="1" x14ac:dyDescent="0.25">
      <c r="A604" s="87"/>
      <c r="I604" s="88"/>
      <c r="K604" s="40"/>
      <c r="L604" s="40"/>
    </row>
    <row r="605" spans="1:13" s="17" customFormat="1" x14ac:dyDescent="0.25">
      <c r="A605" s="87"/>
      <c r="I605" s="88"/>
      <c r="K605" s="40"/>
      <c r="L605" s="40"/>
    </row>
    <row r="606" spans="1:13" s="17" customFormat="1" x14ac:dyDescent="0.25">
      <c r="A606" s="87"/>
      <c r="I606" s="88"/>
      <c r="K606" s="40"/>
      <c r="L606" s="40"/>
    </row>
    <row r="607" spans="1:13" s="17" customFormat="1" x14ac:dyDescent="0.25">
      <c r="A607" s="87"/>
      <c r="I607" s="88"/>
      <c r="K607" s="40"/>
      <c r="L607" s="40"/>
    </row>
  </sheetData>
  <mergeCells count="2">
    <mergeCell ref="K1:K8"/>
    <mergeCell ref="L1:L8"/>
  </mergeCells>
  <conditionalFormatting sqref="I9:I555">
    <cfRule type="cellIs" dxfId="5" priority="12" operator="lessThan">
      <formula>0</formula>
    </cfRule>
  </conditionalFormatting>
  <conditionalFormatting sqref="J9 J554 J553:L553">
    <cfRule type="cellIs" dxfId="4" priority="11" operator="lessThan">
      <formula>0</formula>
    </cfRule>
  </conditionalFormatting>
  <conditionalFormatting sqref="J10:J552">
    <cfRule type="cellIs" dxfId="3" priority="4" operator="lessThan">
      <formula>0</formula>
    </cfRule>
  </conditionalFormatting>
  <conditionalFormatting sqref="K10:L349">
    <cfRule type="cellIs" dxfId="2" priority="3" operator="lessThan">
      <formula>0</formula>
    </cfRule>
  </conditionalFormatting>
  <conditionalFormatting sqref="K9:L9 K351:L551">
    <cfRule type="cellIs" dxfId="1" priority="2" operator="lessThan">
      <formula>0</formula>
    </cfRule>
  </conditionalFormatting>
  <conditionalFormatting sqref="K552:L552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landscape" r:id="rId1"/>
  <headerFooter>
    <oddHeader>&amp;L&amp;"Times,Regular"FY16 Midyear vs FY17 Midyear
Adj. State Aid Allocation&amp;C&amp;"Times,Regular"Oklahoma State Department of Education&amp;R&amp;"Times,Regular"01/04/2017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Yr Comp</vt:lpstr>
      <vt:lpstr>Current vs Prior Yr</vt:lpstr>
      <vt:lpstr>'Current vs Prior Yr'!Print_Area</vt:lpstr>
      <vt:lpstr>'Current Yr Comp'!Print_Area</vt:lpstr>
      <vt:lpstr>'Current vs Prior Yr'!Print_Titles</vt:lpstr>
      <vt:lpstr>'Current Yr Comp'!Print_Titles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2017-01-04T16:31:53Z</cp:lastPrinted>
  <dcterms:created xsi:type="dcterms:W3CDTF">2015-07-01T17:30:33Z</dcterms:created>
  <dcterms:modified xsi:type="dcterms:W3CDTF">2017-01-04T21:28:30Z</dcterms:modified>
</cp:coreProperties>
</file>